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sandr\OneDrive\Documentos\1. Ricardo Barragán\MAESTRIA\Z6. Proyecto de Grado\Proyecto\2. Libro Proyecto\Anexos\"/>
    </mc:Choice>
  </mc:AlternateContent>
  <xr:revisionPtr revIDLastSave="0" documentId="13_ncr:1_{82B2FAAB-917C-4150-88C6-675DADC46871}" xr6:coauthVersionLast="36" xr6:coauthVersionMax="36" xr10:uidLastSave="{00000000-0000-0000-0000-000000000000}"/>
  <bookViews>
    <workbookView xWindow="0" yWindow="0" windowWidth="10725" windowHeight="7560" tabRatio="879" firstSheet="3" activeTab="16" xr2:uid="{00000000-000D-0000-FFFF-FFFF00000000}"/>
  </bookViews>
  <sheets>
    <sheet name="Sinusoidal T 1s Ciclos 10" sheetId="26" state="hidden" r:id="rId1"/>
    <sheet name="Sinusoidal T 1s Ciclos 1" sheetId="25" state="hidden" r:id="rId2"/>
    <sheet name="Sinusoidal T 0,5 s " sheetId="24" state="hidden" r:id="rId3"/>
    <sheet name="ZONA 3A" sheetId="1" r:id="rId4"/>
    <sheet name="3A Cortante _amortigu" sheetId="2" r:id="rId5"/>
    <sheet name="ZONA 3B" sheetId="15" r:id="rId6"/>
    <sheet name="3B Cortante _amortigu" sheetId="4" r:id="rId7"/>
    <sheet name="ZONA 3C" sheetId="16" r:id="rId8"/>
    <sheet name="3C Cortante _amortigu" sheetId="6" r:id="rId9"/>
    <sheet name="ZONA 3D" sheetId="17" r:id="rId10"/>
    <sheet name="3D Cortante _amortigu" sheetId="10" r:id="rId11"/>
    <sheet name="TEL" sheetId="18" r:id="rId12"/>
    <sheet name="CCR" sheetId="19" r:id="rId13"/>
    <sheet name="Cara de Concreto" sheetId="20" r:id="rId14"/>
    <sheet name="Parapeto Vástago" sheetId="21" r:id="rId15"/>
    <sheet name="Parapeto Base" sheetId="22" r:id="rId16"/>
    <sheet name="Plinto" sheetId="23" r:id="rId17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6" l="1"/>
  <c r="F21" i="15"/>
  <c r="F21" i="1"/>
  <c r="Y1016" i="26" l="1"/>
  <c r="Y1017" i="26" s="1"/>
  <c r="X1016" i="26" s="1"/>
  <c r="X8" i="26" s="1"/>
  <c r="U1016" i="26"/>
  <c r="U1017" i="26" s="1"/>
  <c r="T1016" i="26" s="1"/>
  <c r="T8" i="26" s="1"/>
  <c r="Q1016" i="26"/>
  <c r="Q1017" i="26" s="1"/>
  <c r="P1016" i="26" s="1"/>
  <c r="P8" i="26" s="1"/>
  <c r="M1016" i="26"/>
  <c r="M1017" i="26" s="1"/>
  <c r="L1016" i="26" s="1"/>
  <c r="L8" i="26" s="1"/>
  <c r="I1016" i="26"/>
  <c r="I1017" i="26" s="1"/>
  <c r="H1016" i="26" s="1"/>
  <c r="H8" i="26" s="1"/>
  <c r="E1016" i="26"/>
  <c r="E1017" i="26" s="1"/>
  <c r="D1016" i="26" s="1"/>
  <c r="D8" i="26" s="1"/>
  <c r="C5" i="26"/>
  <c r="Y1016" i="25"/>
  <c r="Y1017" i="25" s="1"/>
  <c r="X1016" i="25" s="1"/>
  <c r="X8" i="25" s="1"/>
  <c r="X10" i="25" s="1"/>
  <c r="U1016" i="25"/>
  <c r="U1017" i="25" s="1"/>
  <c r="T1016" i="25" s="1"/>
  <c r="T8" i="25" s="1"/>
  <c r="T10" i="25" s="1"/>
  <c r="Q1016" i="25"/>
  <c r="Q1017" i="25" s="1"/>
  <c r="P1016" i="25" s="1"/>
  <c r="P8" i="25" s="1"/>
  <c r="M1016" i="25"/>
  <c r="M1017" i="25" s="1"/>
  <c r="L1016" i="25" s="1"/>
  <c r="L8" i="25" s="1"/>
  <c r="I1016" i="25"/>
  <c r="I1017" i="25" s="1"/>
  <c r="H1016" i="25" s="1"/>
  <c r="H8" i="25" s="1"/>
  <c r="E1016" i="25"/>
  <c r="E1017" i="25" s="1"/>
  <c r="D1016" i="25" s="1"/>
  <c r="D8" i="25" s="1"/>
  <c r="C5" i="25"/>
  <c r="H9" i="26" l="1"/>
  <c r="H10" i="26"/>
  <c r="X9" i="26"/>
  <c r="X10" i="26"/>
  <c r="T9" i="26"/>
  <c r="T10" i="26"/>
  <c r="D10" i="26"/>
  <c r="D9" i="26"/>
  <c r="L9" i="26"/>
  <c r="L10" i="26"/>
  <c r="P9" i="26"/>
  <c r="P10" i="26"/>
  <c r="X9" i="25"/>
  <c r="T9" i="25"/>
  <c r="P10" i="25"/>
  <c r="P9" i="25"/>
  <c r="D9" i="25"/>
  <c r="D10" i="25"/>
  <c r="H9" i="25"/>
  <c r="H10" i="25"/>
  <c r="L9" i="25"/>
  <c r="L10" i="25"/>
  <c r="C5" i="24"/>
  <c r="Q1015" i="24" l="1"/>
  <c r="Q1016" i="24" s="1"/>
  <c r="P1015" i="24" s="1"/>
  <c r="P7" i="24" s="1"/>
  <c r="P9" i="24" s="1"/>
  <c r="M1015" i="24"/>
  <c r="M1016" i="24" s="1"/>
  <c r="L1015" i="24" s="1"/>
  <c r="L7" i="24" s="1"/>
  <c r="L9" i="24" s="1"/>
  <c r="I1015" i="24"/>
  <c r="I1016" i="24" s="1"/>
  <c r="H1015" i="24" s="1"/>
  <c r="H7" i="24" s="1"/>
  <c r="H9" i="24" s="1"/>
  <c r="E1015" i="24"/>
  <c r="E1016" i="24" s="1"/>
  <c r="D1015" i="24" s="1"/>
  <c r="D7" i="24" s="1"/>
  <c r="D9" i="24" s="1"/>
  <c r="F27" i="16"/>
  <c r="F27" i="15"/>
  <c r="P8" i="24" l="1"/>
  <c r="D8" i="24"/>
  <c r="H8" i="24"/>
  <c r="L8" i="24"/>
  <c r="F11" i="23"/>
  <c r="F9" i="23"/>
  <c r="F11" i="22"/>
  <c r="F9" i="22"/>
  <c r="F11" i="21"/>
  <c r="F9" i="21"/>
  <c r="F11" i="20"/>
  <c r="F9" i="20"/>
  <c r="F12" i="19"/>
  <c r="F11" i="19"/>
  <c r="F12" i="18" l="1"/>
  <c r="F25" i="17"/>
  <c r="H26" i="17"/>
  <c r="F28" i="17"/>
  <c r="F29" i="17" s="1"/>
  <c r="H31" i="17" s="1"/>
  <c r="F24" i="17"/>
  <c r="H22" i="17"/>
  <c r="H20" i="17"/>
  <c r="H19" i="17"/>
  <c r="F15" i="17"/>
  <c r="H23" i="17" s="1"/>
  <c r="F14" i="17"/>
  <c r="F12" i="17"/>
  <c r="H26" i="16"/>
  <c r="H26" i="15"/>
  <c r="F25" i="16"/>
  <c r="F28" i="16"/>
  <c r="F29" i="16" s="1"/>
  <c r="H31" i="16" s="1"/>
  <c r="H22" i="16"/>
  <c r="H20" i="16"/>
  <c r="H19" i="16"/>
  <c r="F15" i="16"/>
  <c r="F14" i="16"/>
  <c r="F12" i="16"/>
  <c r="F25" i="15"/>
  <c r="F28" i="15"/>
  <c r="F29" i="15" s="1"/>
  <c r="H31" i="15" s="1"/>
  <c r="F30" i="15" s="1"/>
  <c r="H22" i="15"/>
  <c r="H20" i="15"/>
  <c r="H19" i="15"/>
  <c r="F15" i="15"/>
  <c r="F14" i="15"/>
  <c r="F12" i="15"/>
  <c r="F28" i="1"/>
  <c r="F29" i="1" s="1"/>
  <c r="H31" i="1" s="1"/>
  <c r="F30" i="1" s="1"/>
  <c r="H26" i="1"/>
  <c r="F25" i="1"/>
  <c r="H22" i="1"/>
  <c r="H20" i="1"/>
  <c r="H19" i="1"/>
  <c r="H23" i="15" l="1"/>
  <c r="F24" i="15"/>
  <c r="H23" i="16"/>
  <c r="F24" i="16"/>
  <c r="E43" i="2" l="1"/>
  <c r="F14" i="1" l="1"/>
  <c r="F15" i="1"/>
  <c r="F24" i="1" s="1"/>
  <c r="H23" i="1" l="1"/>
  <c r="F43" i="10"/>
  <c r="E43" i="10"/>
  <c r="F41" i="10"/>
  <c r="E41" i="10"/>
  <c r="F40" i="10"/>
  <c r="E40" i="10"/>
  <c r="F39" i="10"/>
  <c r="E39" i="10"/>
  <c r="F38" i="10"/>
  <c r="E38" i="10"/>
  <c r="F37" i="10"/>
  <c r="E37" i="10"/>
  <c r="F36" i="10"/>
  <c r="E36" i="10"/>
  <c r="F35" i="10"/>
  <c r="E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5" i="10"/>
  <c r="E25" i="10"/>
  <c r="F24" i="10"/>
  <c r="E24" i="10"/>
  <c r="F23" i="10"/>
  <c r="E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F13" i="10"/>
  <c r="E13" i="10"/>
  <c r="F12" i="10"/>
  <c r="E12" i="10"/>
  <c r="F11" i="10"/>
  <c r="E11" i="10"/>
  <c r="F10" i="10"/>
  <c r="E10" i="10"/>
  <c r="F9" i="10"/>
  <c r="E9" i="10"/>
  <c r="F8" i="10"/>
  <c r="E8" i="10"/>
  <c r="F7" i="10"/>
  <c r="E7" i="10"/>
  <c r="N1" i="10"/>
  <c r="M1" i="10"/>
  <c r="L1" i="10"/>
  <c r="K1" i="10"/>
  <c r="J1" i="10"/>
  <c r="I1" i="10"/>
  <c r="H1" i="10"/>
  <c r="G1" i="10"/>
  <c r="G29" i="10" l="1"/>
  <c r="H29" i="10"/>
  <c r="I29" i="10"/>
  <c r="M29" i="10" s="1"/>
  <c r="J29" i="10"/>
  <c r="N29" i="10" s="1"/>
  <c r="J36" i="10"/>
  <c r="N36" i="10" s="1"/>
  <c r="H36" i="10"/>
  <c r="L36" i="10" s="1"/>
  <c r="G36" i="10"/>
  <c r="I36" i="10"/>
  <c r="J40" i="10"/>
  <c r="G40" i="10"/>
  <c r="H40" i="10"/>
  <c r="I40" i="10"/>
  <c r="H7" i="10"/>
  <c r="I7" i="10"/>
  <c r="M7" i="10" s="1"/>
  <c r="J7" i="10"/>
  <c r="G7" i="10"/>
  <c r="K7" i="10" s="1"/>
  <c r="G11" i="10"/>
  <c r="K11" i="10" s="1"/>
  <c r="J11" i="10"/>
  <c r="H11" i="10"/>
  <c r="I11" i="10"/>
  <c r="M11" i="10" s="1"/>
  <c r="J18" i="10"/>
  <c r="H18" i="10"/>
  <c r="L18" i="10" s="1"/>
  <c r="G18" i="10"/>
  <c r="I18" i="10"/>
  <c r="M18" i="10" s="1"/>
  <c r="J22" i="10"/>
  <c r="G22" i="10"/>
  <c r="I22" i="10"/>
  <c r="H22" i="10"/>
  <c r="L22" i="10" s="1"/>
  <c r="J26" i="10"/>
  <c r="G26" i="10"/>
  <c r="H26" i="10"/>
  <c r="L26" i="10" s="1"/>
  <c r="I26" i="10"/>
  <c r="J33" i="10"/>
  <c r="N33" i="10" s="1"/>
  <c r="G33" i="10"/>
  <c r="K33" i="10" s="1"/>
  <c r="H33" i="10"/>
  <c r="I33" i="10"/>
  <c r="M33" i="10" s="1"/>
  <c r="L40" i="10"/>
  <c r="J30" i="10"/>
  <c r="N30" i="10" s="1"/>
  <c r="H30" i="10"/>
  <c r="L30" i="10" s="1"/>
  <c r="I30" i="10"/>
  <c r="G30" i="10"/>
  <c r="G37" i="10"/>
  <c r="K37" i="10" s="1"/>
  <c r="J37" i="10"/>
  <c r="H37" i="10"/>
  <c r="L37" i="10" s="1"/>
  <c r="I37" i="10"/>
  <c r="G41" i="10"/>
  <c r="K41" i="10" s="1"/>
  <c r="J41" i="10"/>
  <c r="N41" i="10" s="1"/>
  <c r="H41" i="10"/>
  <c r="I41" i="10"/>
  <c r="M41" i="10" s="1"/>
  <c r="J10" i="10"/>
  <c r="N10" i="10" s="1"/>
  <c r="G10" i="10"/>
  <c r="K10" i="10" s="1"/>
  <c r="H10" i="10"/>
  <c r="L10" i="10" s="1"/>
  <c r="I10" i="10"/>
  <c r="G15" i="10"/>
  <c r="J15" i="10"/>
  <c r="H15" i="10"/>
  <c r="L15" i="10" s="1"/>
  <c r="I15" i="10"/>
  <c r="G23" i="10"/>
  <c r="K23" i="10" s="1"/>
  <c r="J23" i="10"/>
  <c r="H23" i="10"/>
  <c r="L23" i="10" s="1"/>
  <c r="I23" i="10"/>
  <c r="M23" i="10" s="1"/>
  <c r="J8" i="10"/>
  <c r="G8" i="10"/>
  <c r="K8" i="10" s="1"/>
  <c r="H8" i="10"/>
  <c r="I8" i="10"/>
  <c r="J12" i="10"/>
  <c r="N12" i="10" s="1"/>
  <c r="H12" i="10"/>
  <c r="I12" i="10"/>
  <c r="M12" i="10" s="1"/>
  <c r="G12" i="10"/>
  <c r="K12" i="10" s="1"/>
  <c r="G19" i="10"/>
  <c r="J19" i="10"/>
  <c r="H19" i="10"/>
  <c r="L19" i="10" s="1"/>
  <c r="I19" i="10"/>
  <c r="M19" i="10" s="1"/>
  <c r="M9" i="10"/>
  <c r="G9" i="10"/>
  <c r="J9" i="10"/>
  <c r="N9" i="10" s="1"/>
  <c r="H9" i="10"/>
  <c r="I9" i="10"/>
  <c r="G13" i="10"/>
  <c r="J13" i="10"/>
  <c r="N13" i="10" s="1"/>
  <c r="H13" i="10"/>
  <c r="I13" i="10"/>
  <c r="M13" i="10" s="1"/>
  <c r="J16" i="10"/>
  <c r="N16" i="10" s="1"/>
  <c r="G16" i="10"/>
  <c r="H16" i="10"/>
  <c r="I16" i="10"/>
  <c r="M16" i="10" s="1"/>
  <c r="J20" i="10"/>
  <c r="N20" i="10" s="1"/>
  <c r="H20" i="10"/>
  <c r="L20" i="10" s="1"/>
  <c r="I20" i="10"/>
  <c r="M20" i="10" s="1"/>
  <c r="G20" i="10"/>
  <c r="K20" i="10" s="1"/>
  <c r="M27" i="10"/>
  <c r="G27" i="10"/>
  <c r="H27" i="10"/>
  <c r="J27" i="10"/>
  <c r="I27" i="10"/>
  <c r="G31" i="10"/>
  <c r="K31" i="10" s="1"/>
  <c r="J31" i="10"/>
  <c r="H31" i="10"/>
  <c r="L31" i="10" s="1"/>
  <c r="I31" i="10"/>
  <c r="M31" i="10" s="1"/>
  <c r="J34" i="10"/>
  <c r="G34" i="10"/>
  <c r="H34" i="10"/>
  <c r="L34" i="10" s="1"/>
  <c r="I34" i="10"/>
  <c r="J38" i="10"/>
  <c r="N38" i="10" s="1"/>
  <c r="H38" i="10"/>
  <c r="L38" i="10" s="1"/>
  <c r="I38" i="10"/>
  <c r="M38" i="10" s="1"/>
  <c r="G38" i="10"/>
  <c r="L13" i="10"/>
  <c r="L16" i="10"/>
  <c r="J24" i="10"/>
  <c r="G24" i="10"/>
  <c r="H24" i="10"/>
  <c r="L24" i="10" s="1"/>
  <c r="I24" i="10"/>
  <c r="M24" i="10" s="1"/>
  <c r="J28" i="10"/>
  <c r="N28" i="10" s="1"/>
  <c r="G28" i="10"/>
  <c r="H28" i="10"/>
  <c r="L28" i="10" s="1"/>
  <c r="I28" i="10"/>
  <c r="J32" i="10"/>
  <c r="N32" i="10" s="1"/>
  <c r="I32" i="10"/>
  <c r="H32" i="10"/>
  <c r="L32" i="10" s="1"/>
  <c r="G32" i="10"/>
  <c r="G35" i="10"/>
  <c r="K35" i="10" s="1"/>
  <c r="J35" i="10"/>
  <c r="H35" i="10"/>
  <c r="L35" i="10" s="1"/>
  <c r="I35" i="10"/>
  <c r="M35" i="10" s="1"/>
  <c r="G39" i="10"/>
  <c r="J39" i="10"/>
  <c r="H39" i="10"/>
  <c r="L39" i="10" s="1"/>
  <c r="I39" i="10"/>
  <c r="M39" i="10" s="1"/>
  <c r="J14" i="10"/>
  <c r="N14" i="10" s="1"/>
  <c r="I14" i="10"/>
  <c r="M14" i="10" s="1"/>
  <c r="G14" i="10"/>
  <c r="K14" i="10" s="1"/>
  <c r="H14" i="10"/>
  <c r="L14" i="10" s="1"/>
  <c r="G17" i="10"/>
  <c r="J17" i="10"/>
  <c r="N17" i="10" s="1"/>
  <c r="H17" i="10"/>
  <c r="L17" i="10" s="1"/>
  <c r="I17" i="10"/>
  <c r="M17" i="10" s="1"/>
  <c r="M10" i="10"/>
  <c r="G21" i="10"/>
  <c r="J21" i="10"/>
  <c r="H21" i="10"/>
  <c r="L21" i="10" s="1"/>
  <c r="I21" i="10"/>
  <c r="M21" i="10" s="1"/>
  <c r="G25" i="10"/>
  <c r="K25" i="10" s="1"/>
  <c r="J25" i="10"/>
  <c r="N25" i="10" s="1"/>
  <c r="H25" i="10"/>
  <c r="L25" i="10" s="1"/>
  <c r="I25" i="10"/>
  <c r="M25" i="10" s="1"/>
  <c r="L9" i="10"/>
  <c r="L29" i="10"/>
  <c r="L12" i="10"/>
  <c r="M15" i="10"/>
  <c r="L27" i="10"/>
  <c r="K29" i="10"/>
  <c r="K27" i="10"/>
  <c r="L7" i="10"/>
  <c r="M37" i="10"/>
  <c r="J43" i="10"/>
  <c r="N43" i="10" s="1"/>
  <c r="F26" i="17" s="1"/>
  <c r="N7" i="10"/>
  <c r="K39" i="10"/>
  <c r="K21" i="10"/>
  <c r="L11" i="10"/>
  <c r="K19" i="10"/>
  <c r="L33" i="10"/>
  <c r="N8" i="10"/>
  <c r="L8" i="10"/>
  <c r="K9" i="10"/>
  <c r="K13" i="10"/>
  <c r="K15" i="10"/>
  <c r="K16" i="10"/>
  <c r="K17" i="10"/>
  <c r="K18" i="10"/>
  <c r="N18" i="10"/>
  <c r="K22" i="10"/>
  <c r="N22" i="10"/>
  <c r="K24" i="10"/>
  <c r="N24" i="10"/>
  <c r="K26" i="10"/>
  <c r="N26" i="10"/>
  <c r="K28" i="10"/>
  <c r="K30" i="10"/>
  <c r="K32" i="10"/>
  <c r="K34" i="10"/>
  <c r="N34" i="10"/>
  <c r="K36" i="10"/>
  <c r="K38" i="10"/>
  <c r="K40" i="10"/>
  <c r="N40" i="10"/>
  <c r="M8" i="10"/>
  <c r="N11" i="10"/>
  <c r="N15" i="10"/>
  <c r="N19" i="10"/>
  <c r="N21" i="10"/>
  <c r="N23" i="10"/>
  <c r="N27" i="10"/>
  <c r="N31" i="10"/>
  <c r="N35" i="10"/>
  <c r="N37" i="10"/>
  <c r="N39" i="10"/>
  <c r="M22" i="10"/>
  <c r="M26" i="10"/>
  <c r="M28" i="10"/>
  <c r="M30" i="10"/>
  <c r="M32" i="10"/>
  <c r="M34" i="10"/>
  <c r="M36" i="10"/>
  <c r="M40" i="10"/>
  <c r="L41" i="10"/>
  <c r="F43" i="6" l="1"/>
  <c r="E43" i="6"/>
  <c r="F41" i="6"/>
  <c r="E41" i="6"/>
  <c r="F40" i="6"/>
  <c r="E40" i="6"/>
  <c r="F39" i="6"/>
  <c r="E39" i="6"/>
  <c r="F38" i="6"/>
  <c r="E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F26" i="6"/>
  <c r="E26" i="6"/>
  <c r="F25" i="6"/>
  <c r="E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13" i="6"/>
  <c r="E13" i="6"/>
  <c r="F12" i="6"/>
  <c r="E12" i="6"/>
  <c r="F11" i="6"/>
  <c r="E11" i="6"/>
  <c r="F10" i="6"/>
  <c r="E10" i="6"/>
  <c r="F9" i="6"/>
  <c r="E9" i="6"/>
  <c r="F8" i="6"/>
  <c r="E8" i="6"/>
  <c r="F7" i="6"/>
  <c r="E7" i="6"/>
  <c r="N1" i="6"/>
  <c r="M1" i="6"/>
  <c r="L1" i="6"/>
  <c r="K1" i="6"/>
  <c r="J1" i="6"/>
  <c r="I1" i="6"/>
  <c r="H1" i="6"/>
  <c r="G1" i="6"/>
  <c r="F43" i="4"/>
  <c r="E43" i="4"/>
  <c r="F41" i="4"/>
  <c r="E41" i="4"/>
  <c r="F40" i="4"/>
  <c r="E40" i="4"/>
  <c r="F39" i="4"/>
  <c r="E39" i="4"/>
  <c r="F38" i="4"/>
  <c r="E38" i="4"/>
  <c r="F37" i="4"/>
  <c r="E37" i="4"/>
  <c r="F36" i="4"/>
  <c r="E36" i="4"/>
  <c r="F35" i="4"/>
  <c r="E35" i="4"/>
  <c r="F34" i="4"/>
  <c r="E34" i="4"/>
  <c r="F33" i="4"/>
  <c r="E33" i="4"/>
  <c r="F32" i="4"/>
  <c r="E32" i="4"/>
  <c r="F31" i="4"/>
  <c r="E31" i="4"/>
  <c r="F30" i="4"/>
  <c r="E30" i="4"/>
  <c r="F29" i="4"/>
  <c r="E29" i="4"/>
  <c r="F28" i="4"/>
  <c r="E28" i="4"/>
  <c r="F27" i="4"/>
  <c r="E27" i="4"/>
  <c r="F26" i="4"/>
  <c r="E26" i="4"/>
  <c r="F25" i="4"/>
  <c r="E25" i="4"/>
  <c r="F24" i="4"/>
  <c r="E24" i="4"/>
  <c r="F23" i="4"/>
  <c r="E23" i="4"/>
  <c r="F22" i="4"/>
  <c r="E22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F12" i="4"/>
  <c r="E12" i="4"/>
  <c r="F11" i="4"/>
  <c r="E11" i="4"/>
  <c r="F10" i="4"/>
  <c r="E10" i="4"/>
  <c r="F9" i="4"/>
  <c r="E9" i="4"/>
  <c r="F8" i="4"/>
  <c r="E8" i="4"/>
  <c r="F7" i="4"/>
  <c r="E7" i="4"/>
  <c r="N1" i="4"/>
  <c r="M1" i="4"/>
  <c r="L1" i="4"/>
  <c r="K1" i="4"/>
  <c r="J1" i="4"/>
  <c r="I1" i="4"/>
  <c r="H1" i="4"/>
  <c r="G1" i="4"/>
  <c r="F12" i="1"/>
  <c r="F8" i="1"/>
  <c r="H23" i="4" l="1"/>
  <c r="I23" i="4"/>
  <c r="M23" i="4" s="1"/>
  <c r="J23" i="4"/>
  <c r="G23" i="4"/>
  <c r="K23" i="4" s="1"/>
  <c r="J30" i="4"/>
  <c r="N30" i="4" s="1"/>
  <c r="H30" i="4"/>
  <c r="G30" i="4"/>
  <c r="I30" i="4"/>
  <c r="G39" i="6"/>
  <c r="I39" i="6"/>
  <c r="J39" i="6"/>
  <c r="N39" i="6" s="1"/>
  <c r="H39" i="6"/>
  <c r="G9" i="4"/>
  <c r="K9" i="4" s="1"/>
  <c r="H9" i="4"/>
  <c r="L9" i="4" s="1"/>
  <c r="I9" i="4"/>
  <c r="J9" i="4"/>
  <c r="J16" i="4"/>
  <c r="N16" i="4" s="1"/>
  <c r="I16" i="4"/>
  <c r="H16" i="4"/>
  <c r="G16" i="4"/>
  <c r="H20" i="4"/>
  <c r="L20" i="4" s="1"/>
  <c r="J20" i="4"/>
  <c r="N20" i="4" s="1"/>
  <c r="I20" i="4"/>
  <c r="G20" i="4"/>
  <c r="K20" i="4" s="1"/>
  <c r="I27" i="4"/>
  <c r="M27" i="4" s="1"/>
  <c r="G27" i="4"/>
  <c r="H27" i="4"/>
  <c r="J27" i="4"/>
  <c r="I34" i="4"/>
  <c r="M34" i="4" s="1"/>
  <c r="G34" i="4"/>
  <c r="K34" i="4" s="1"/>
  <c r="J34" i="4"/>
  <c r="H34" i="4"/>
  <c r="J37" i="4"/>
  <c r="N37" i="4" s="1"/>
  <c r="H37" i="4"/>
  <c r="L37" i="4" s="1"/>
  <c r="I37" i="4"/>
  <c r="G37" i="4"/>
  <c r="K37" i="4" s="1"/>
  <c r="N40" i="4"/>
  <c r="J40" i="4"/>
  <c r="G40" i="4"/>
  <c r="I40" i="4"/>
  <c r="H40" i="4"/>
  <c r="N8" i="6"/>
  <c r="G8" i="6"/>
  <c r="H8" i="6"/>
  <c r="L8" i="6" s="1"/>
  <c r="I8" i="6"/>
  <c r="M8" i="6" s="1"/>
  <c r="J8" i="6"/>
  <c r="H12" i="6"/>
  <c r="I12" i="6"/>
  <c r="J12" i="6"/>
  <c r="N12" i="6" s="1"/>
  <c r="G12" i="6"/>
  <c r="G16" i="6"/>
  <c r="H16" i="6"/>
  <c r="L16" i="6" s="1"/>
  <c r="I16" i="6"/>
  <c r="M16" i="6" s="1"/>
  <c r="J16" i="6"/>
  <c r="N16" i="6" s="1"/>
  <c r="H20" i="6"/>
  <c r="L20" i="6" s="1"/>
  <c r="I20" i="6"/>
  <c r="J20" i="6"/>
  <c r="N20" i="6" s="1"/>
  <c r="G20" i="6"/>
  <c r="I24" i="6"/>
  <c r="M24" i="6" s="1"/>
  <c r="G24" i="6"/>
  <c r="K24" i="6" s="1"/>
  <c r="J24" i="6"/>
  <c r="N24" i="6" s="1"/>
  <c r="H24" i="6"/>
  <c r="H28" i="6"/>
  <c r="J28" i="6"/>
  <c r="N28" i="6" s="1"/>
  <c r="I28" i="6"/>
  <c r="G28" i="6"/>
  <c r="N32" i="6"/>
  <c r="I32" i="6"/>
  <c r="M32" i="6" s="1"/>
  <c r="G32" i="6"/>
  <c r="K32" i="6" s="1"/>
  <c r="J32" i="6"/>
  <c r="H32" i="6"/>
  <c r="H36" i="6"/>
  <c r="J36" i="6"/>
  <c r="I36" i="6"/>
  <c r="G36" i="6"/>
  <c r="K36" i="6" s="1"/>
  <c r="H13" i="4"/>
  <c r="L13" i="4" s="1"/>
  <c r="J13" i="4"/>
  <c r="N13" i="4" s="1"/>
  <c r="I13" i="4"/>
  <c r="G13" i="4"/>
  <c r="I40" i="6"/>
  <c r="G40" i="6"/>
  <c r="J40" i="6"/>
  <c r="N40" i="6" s="1"/>
  <c r="H40" i="6"/>
  <c r="G10" i="4"/>
  <c r="K10" i="4" s="1"/>
  <c r="I10" i="4"/>
  <c r="M10" i="4" s="1"/>
  <c r="J10" i="4"/>
  <c r="H10" i="4"/>
  <c r="J38" i="4"/>
  <c r="H38" i="4"/>
  <c r="L38" i="4" s="1"/>
  <c r="G38" i="4"/>
  <c r="K38" i="4" s="1"/>
  <c r="I38" i="4"/>
  <c r="M9" i="6"/>
  <c r="H9" i="6"/>
  <c r="L9" i="6" s="1"/>
  <c r="I9" i="6"/>
  <c r="G9" i="6"/>
  <c r="J9" i="6"/>
  <c r="G25" i="6"/>
  <c r="K25" i="6" s="1"/>
  <c r="H25" i="6"/>
  <c r="I25" i="6"/>
  <c r="M25" i="6" s="1"/>
  <c r="J25" i="6"/>
  <c r="N25" i="6" s="1"/>
  <c r="J37" i="6"/>
  <c r="N37" i="6" s="1"/>
  <c r="G37" i="6"/>
  <c r="H37" i="6"/>
  <c r="L37" i="6" s="1"/>
  <c r="I37" i="6"/>
  <c r="M37" i="6" s="1"/>
  <c r="J7" i="4"/>
  <c r="G7" i="4"/>
  <c r="K7" i="4" s="1"/>
  <c r="I7" i="4"/>
  <c r="M7" i="4" s="1"/>
  <c r="H7" i="4"/>
  <c r="H14" i="4"/>
  <c r="J14" i="4"/>
  <c r="N14" i="4" s="1"/>
  <c r="G14" i="4"/>
  <c r="I14" i="4"/>
  <c r="H21" i="4"/>
  <c r="L21" i="4" s="1"/>
  <c r="J21" i="4"/>
  <c r="N21" i="4" s="1"/>
  <c r="I21" i="4"/>
  <c r="G21" i="4"/>
  <c r="G41" i="6"/>
  <c r="K41" i="6" s="1"/>
  <c r="H41" i="6"/>
  <c r="I41" i="6"/>
  <c r="J41" i="6"/>
  <c r="N41" i="6" s="1"/>
  <c r="J31" i="4"/>
  <c r="H31" i="4"/>
  <c r="I31" i="4"/>
  <c r="M31" i="4" s="1"/>
  <c r="G31" i="4"/>
  <c r="G24" i="4"/>
  <c r="J24" i="4"/>
  <c r="N24" i="4" s="1"/>
  <c r="I24" i="4"/>
  <c r="M24" i="4" s="1"/>
  <c r="H24" i="4"/>
  <c r="H28" i="4"/>
  <c r="L28" i="4" s="1"/>
  <c r="I28" i="4"/>
  <c r="M28" i="4" s="1"/>
  <c r="G28" i="4"/>
  <c r="J28" i="4"/>
  <c r="N28" i="4" s="1"/>
  <c r="N41" i="4"/>
  <c r="G41" i="4"/>
  <c r="H41" i="4"/>
  <c r="L41" i="4" s="1"/>
  <c r="J41" i="4"/>
  <c r="I41" i="4"/>
  <c r="M41" i="4" s="1"/>
  <c r="M13" i="6"/>
  <c r="I13" i="6"/>
  <c r="J13" i="6"/>
  <c r="G13" i="6"/>
  <c r="H13" i="6"/>
  <c r="G21" i="6"/>
  <c r="K21" i="6" s="1"/>
  <c r="J21" i="6"/>
  <c r="N21" i="6" s="1"/>
  <c r="H21" i="6"/>
  <c r="L21" i="6" s="1"/>
  <c r="I21" i="6"/>
  <c r="M21" i="6" s="1"/>
  <c r="J29" i="6"/>
  <c r="N29" i="6" s="1"/>
  <c r="G29" i="6"/>
  <c r="H29" i="6"/>
  <c r="L29" i="6" s="1"/>
  <c r="I29" i="6"/>
  <c r="M29" i="6" s="1"/>
  <c r="G33" i="6"/>
  <c r="K33" i="6" s="1"/>
  <c r="H33" i="6"/>
  <c r="I33" i="6"/>
  <c r="M33" i="6" s="1"/>
  <c r="J33" i="6"/>
  <c r="N33" i="6" s="1"/>
  <c r="M40" i="6"/>
  <c r="J11" i="4"/>
  <c r="N11" i="4" s="1"/>
  <c r="I11" i="4"/>
  <c r="M11" i="4" s="1"/>
  <c r="G11" i="4"/>
  <c r="K11" i="4" s="1"/>
  <c r="H11" i="4"/>
  <c r="L11" i="4" s="1"/>
  <c r="I18" i="4"/>
  <c r="G18" i="4"/>
  <c r="K18" i="4" s="1"/>
  <c r="J18" i="4"/>
  <c r="H18" i="4"/>
  <c r="G25" i="4"/>
  <c r="K25" i="4" s="1"/>
  <c r="H25" i="4"/>
  <c r="L25" i="4" s="1"/>
  <c r="J25" i="4"/>
  <c r="I25" i="4"/>
  <c r="N32" i="4"/>
  <c r="J32" i="4"/>
  <c r="I32" i="4"/>
  <c r="H32" i="4"/>
  <c r="G32" i="4"/>
  <c r="K32" i="4" s="1"/>
  <c r="H36" i="4"/>
  <c r="L36" i="4" s="1"/>
  <c r="I36" i="4"/>
  <c r="M36" i="4" s="1"/>
  <c r="G36" i="4"/>
  <c r="K36" i="4" s="1"/>
  <c r="J36" i="4"/>
  <c r="J39" i="4"/>
  <c r="N39" i="4" s="1"/>
  <c r="H39" i="4"/>
  <c r="I39" i="4"/>
  <c r="M39" i="4" s="1"/>
  <c r="G39" i="4"/>
  <c r="K39" i="4" s="1"/>
  <c r="G10" i="6"/>
  <c r="K10" i="6" s="1"/>
  <c r="H10" i="6"/>
  <c r="J10" i="6"/>
  <c r="N10" i="6" s="1"/>
  <c r="I10" i="6"/>
  <c r="I14" i="6"/>
  <c r="J14" i="6"/>
  <c r="N14" i="6" s="1"/>
  <c r="H14" i="6"/>
  <c r="G14" i="6"/>
  <c r="K14" i="6" s="1"/>
  <c r="G18" i="6"/>
  <c r="K18" i="6" s="1"/>
  <c r="H18" i="6"/>
  <c r="J18" i="6"/>
  <c r="N18" i="6" s="1"/>
  <c r="I18" i="6"/>
  <c r="I22" i="6"/>
  <c r="J22" i="6"/>
  <c r="N22" i="6" s="1"/>
  <c r="G22" i="6"/>
  <c r="K22" i="6" s="1"/>
  <c r="H22" i="6"/>
  <c r="L22" i="6" s="1"/>
  <c r="G26" i="6"/>
  <c r="H26" i="6"/>
  <c r="I26" i="6"/>
  <c r="J26" i="6"/>
  <c r="N26" i="6" s="1"/>
  <c r="H30" i="6"/>
  <c r="I30" i="6"/>
  <c r="M30" i="6" s="1"/>
  <c r="J30" i="6"/>
  <c r="N30" i="6" s="1"/>
  <c r="G30" i="6"/>
  <c r="G34" i="6"/>
  <c r="H34" i="6"/>
  <c r="I34" i="6"/>
  <c r="J34" i="6"/>
  <c r="N34" i="6" s="1"/>
  <c r="H38" i="6"/>
  <c r="I38" i="6"/>
  <c r="M38" i="6" s="1"/>
  <c r="J38" i="6"/>
  <c r="N38" i="6" s="1"/>
  <c r="G38" i="6"/>
  <c r="K38" i="6" s="1"/>
  <c r="I35" i="4"/>
  <c r="M35" i="4" s="1"/>
  <c r="G35" i="4"/>
  <c r="K35" i="4" s="1"/>
  <c r="J35" i="4"/>
  <c r="H35" i="4"/>
  <c r="L35" i="4" s="1"/>
  <c r="H17" i="6"/>
  <c r="L17" i="6" s="1"/>
  <c r="I17" i="6"/>
  <c r="M17" i="6" s="1"/>
  <c r="G17" i="6"/>
  <c r="J17" i="6"/>
  <c r="H22" i="4"/>
  <c r="J22" i="4"/>
  <c r="N22" i="4" s="1"/>
  <c r="G22" i="4"/>
  <c r="K22" i="4" s="1"/>
  <c r="I22" i="4"/>
  <c r="M22" i="4" s="1"/>
  <c r="J29" i="4"/>
  <c r="H29" i="4"/>
  <c r="L29" i="4" s="1"/>
  <c r="I29" i="4"/>
  <c r="M29" i="4" s="1"/>
  <c r="G29" i="4"/>
  <c r="L34" i="4"/>
  <c r="G17" i="4"/>
  <c r="J17" i="4"/>
  <c r="N17" i="4" s="1"/>
  <c r="I17" i="4"/>
  <c r="H17" i="4"/>
  <c r="L17" i="4" s="1"/>
  <c r="H15" i="4"/>
  <c r="L15" i="4" s="1"/>
  <c r="I15" i="4"/>
  <c r="M15" i="4" s="1"/>
  <c r="G15" i="4"/>
  <c r="K15" i="4" s="1"/>
  <c r="J15" i="4"/>
  <c r="H8" i="4"/>
  <c r="I8" i="4"/>
  <c r="M8" i="4" s="1"/>
  <c r="G8" i="4"/>
  <c r="J8" i="4"/>
  <c r="N8" i="4" s="1"/>
  <c r="H12" i="4"/>
  <c r="L12" i="4" s="1"/>
  <c r="J12" i="4"/>
  <c r="N12" i="4" s="1"/>
  <c r="I12" i="4"/>
  <c r="G12" i="4"/>
  <c r="J19" i="4"/>
  <c r="I19" i="4"/>
  <c r="M19" i="4" s="1"/>
  <c r="G19" i="4"/>
  <c r="K19" i="4" s="1"/>
  <c r="H19" i="4"/>
  <c r="L19" i="4" s="1"/>
  <c r="I26" i="4"/>
  <c r="M26" i="4" s="1"/>
  <c r="G26" i="4"/>
  <c r="H26" i="4"/>
  <c r="J26" i="4"/>
  <c r="N26" i="4" s="1"/>
  <c r="G33" i="4"/>
  <c r="K33" i="4" s="1"/>
  <c r="I33" i="4"/>
  <c r="M33" i="4" s="1"/>
  <c r="H33" i="4"/>
  <c r="L33" i="4" s="1"/>
  <c r="J33" i="4"/>
  <c r="M7" i="6"/>
  <c r="G7" i="6"/>
  <c r="I7" i="6"/>
  <c r="J7" i="6"/>
  <c r="N7" i="6" s="1"/>
  <c r="H7" i="6"/>
  <c r="M11" i="6"/>
  <c r="J11" i="6"/>
  <c r="N11" i="6" s="1"/>
  <c r="G11" i="6"/>
  <c r="K11" i="6" s="1"/>
  <c r="H11" i="6"/>
  <c r="I11" i="6"/>
  <c r="H15" i="6"/>
  <c r="I15" i="6"/>
  <c r="M15" i="6" s="1"/>
  <c r="J15" i="6"/>
  <c r="N15" i="6" s="1"/>
  <c r="G15" i="6"/>
  <c r="K15" i="6" s="1"/>
  <c r="M19" i="6"/>
  <c r="J19" i="6"/>
  <c r="G19" i="6"/>
  <c r="H19" i="6"/>
  <c r="I19" i="6"/>
  <c r="N23" i="6"/>
  <c r="H23" i="6"/>
  <c r="I23" i="6"/>
  <c r="M23" i="6" s="1"/>
  <c r="G23" i="6"/>
  <c r="K23" i="6" s="1"/>
  <c r="J23" i="6"/>
  <c r="H27" i="6"/>
  <c r="I27" i="6"/>
  <c r="J27" i="6"/>
  <c r="N27" i="6" s="1"/>
  <c r="G27" i="6"/>
  <c r="K27" i="6" s="1"/>
  <c r="I31" i="6"/>
  <c r="J31" i="6"/>
  <c r="N31" i="6" s="1"/>
  <c r="G31" i="6"/>
  <c r="K31" i="6" s="1"/>
  <c r="H31" i="6"/>
  <c r="H35" i="6"/>
  <c r="L35" i="6" s="1"/>
  <c r="I35" i="6"/>
  <c r="J35" i="6"/>
  <c r="N35" i="6" s="1"/>
  <c r="G35" i="6"/>
  <c r="K35" i="6" s="1"/>
  <c r="J43" i="4"/>
  <c r="N43" i="4" s="1"/>
  <c r="F26" i="15" s="1"/>
  <c r="N10" i="4"/>
  <c r="N18" i="4"/>
  <c r="N34" i="4"/>
  <c r="N38" i="4"/>
  <c r="M34" i="6"/>
  <c r="M13" i="4"/>
  <c r="M21" i="4"/>
  <c r="L27" i="4"/>
  <c r="K37" i="6"/>
  <c r="K39" i="6"/>
  <c r="L41" i="6"/>
  <c r="J43" i="6"/>
  <c r="N43" i="6" s="1"/>
  <c r="F26" i="16" s="1"/>
  <c r="L39" i="6"/>
  <c r="L18" i="4"/>
  <c r="L40" i="4"/>
  <c r="N9" i="6"/>
  <c r="N13" i="6"/>
  <c r="N17" i="6"/>
  <c r="N19" i="6"/>
  <c r="L10" i="4"/>
  <c r="L26" i="4"/>
  <c r="L8" i="4"/>
  <c r="L24" i="4"/>
  <c r="K40" i="4"/>
  <c r="L14" i="4"/>
  <c r="L22" i="4"/>
  <c r="L30" i="4"/>
  <c r="N36" i="4"/>
  <c r="M37" i="4"/>
  <c r="K7" i="6"/>
  <c r="K9" i="6"/>
  <c r="K13" i="6"/>
  <c r="K17" i="6"/>
  <c r="K19" i="6"/>
  <c r="K29" i="6"/>
  <c r="L16" i="4"/>
  <c r="L32" i="4"/>
  <c r="L7" i="4"/>
  <c r="M9" i="4"/>
  <c r="M17" i="4"/>
  <c r="L23" i="4"/>
  <c r="M25" i="4"/>
  <c r="L31" i="4"/>
  <c r="L7" i="6"/>
  <c r="L11" i="6"/>
  <c r="L13" i="6"/>
  <c r="L15" i="6"/>
  <c r="L19" i="6"/>
  <c r="L23" i="6"/>
  <c r="L25" i="6"/>
  <c r="L27" i="6"/>
  <c r="L31" i="6"/>
  <c r="L33" i="6"/>
  <c r="K8" i="6"/>
  <c r="L10" i="6"/>
  <c r="K16" i="6"/>
  <c r="L18" i="6"/>
  <c r="L30" i="6"/>
  <c r="K30" i="6"/>
  <c r="L32" i="6"/>
  <c r="L38" i="6"/>
  <c r="L34" i="6"/>
  <c r="K34" i="6"/>
  <c r="L12" i="6"/>
  <c r="K12" i="6"/>
  <c r="L14" i="6"/>
  <c r="K20" i="6"/>
  <c r="L24" i="6"/>
  <c r="L26" i="6"/>
  <c r="K26" i="6"/>
  <c r="L28" i="6"/>
  <c r="K28" i="6"/>
  <c r="L36" i="6"/>
  <c r="N36" i="6"/>
  <c r="M10" i="6"/>
  <c r="M12" i="6"/>
  <c r="M14" i="6"/>
  <c r="M18" i="6"/>
  <c r="M20" i="6"/>
  <c r="M22" i="6"/>
  <c r="M26" i="6"/>
  <c r="M28" i="6"/>
  <c r="M36" i="6"/>
  <c r="L40" i="6"/>
  <c r="K40" i="6"/>
  <c r="M27" i="6"/>
  <c r="M31" i="6"/>
  <c r="M35" i="6"/>
  <c r="M39" i="6"/>
  <c r="M41" i="6"/>
  <c r="N7" i="4"/>
  <c r="N9" i="4"/>
  <c r="M12" i="4"/>
  <c r="M14" i="4"/>
  <c r="N15" i="4"/>
  <c r="M16" i="4"/>
  <c r="M18" i="4"/>
  <c r="N19" i="4"/>
  <c r="M20" i="4"/>
  <c r="N23" i="4"/>
  <c r="N25" i="4"/>
  <c r="N27" i="4"/>
  <c r="N29" i="4"/>
  <c r="M30" i="4"/>
  <c r="N31" i="4"/>
  <c r="M32" i="4"/>
  <c r="N33" i="4"/>
  <c r="N35" i="4"/>
  <c r="L39" i="4"/>
  <c r="K41" i="4"/>
  <c r="K8" i="4"/>
  <c r="K12" i="4"/>
  <c r="K13" i="4"/>
  <c r="K14" i="4"/>
  <c r="K16" i="4"/>
  <c r="K17" i="4"/>
  <c r="K21" i="4"/>
  <c r="K24" i="4"/>
  <c r="K26" i="4"/>
  <c r="K27" i="4"/>
  <c r="K28" i="4"/>
  <c r="K29" i="4"/>
  <c r="K30" i="4"/>
  <c r="K31" i="4"/>
  <c r="M38" i="4"/>
  <c r="M40" i="4"/>
  <c r="N1" i="2"/>
  <c r="M1" i="2"/>
  <c r="L1" i="2"/>
  <c r="K1" i="2"/>
  <c r="F43" i="2"/>
  <c r="H1" i="2"/>
  <c r="I1" i="2"/>
  <c r="J1" i="2"/>
  <c r="G1" i="2"/>
  <c r="E37" i="2"/>
  <c r="F37" i="2"/>
  <c r="E38" i="2"/>
  <c r="F38" i="2"/>
  <c r="E39" i="2"/>
  <c r="F39" i="2"/>
  <c r="E40" i="2"/>
  <c r="F40" i="2"/>
  <c r="E41" i="2"/>
  <c r="F41" i="2"/>
  <c r="F8" i="2"/>
  <c r="F9" i="2"/>
  <c r="E9" i="2"/>
  <c r="E10" i="2"/>
  <c r="F7" i="2"/>
  <c r="E7" i="2"/>
  <c r="I7" i="2" l="1"/>
  <c r="H7" i="2"/>
  <c r="G7" i="2"/>
  <c r="J7" i="2"/>
  <c r="H40" i="2"/>
  <c r="L40" i="2" s="1"/>
  <c r="J40" i="2"/>
  <c r="N40" i="2" s="1"/>
  <c r="I40" i="2"/>
  <c r="M40" i="2" s="1"/>
  <c r="G40" i="2"/>
  <c r="K40" i="2" s="1"/>
  <c r="H39" i="2"/>
  <c r="L39" i="2" s="1"/>
  <c r="J39" i="2"/>
  <c r="G39" i="2"/>
  <c r="I39" i="2"/>
  <c r="M39" i="2" s="1"/>
  <c r="H9" i="2"/>
  <c r="I9" i="2"/>
  <c r="M9" i="2" s="1"/>
  <c r="J9" i="2"/>
  <c r="N9" i="2" s="1"/>
  <c r="G9" i="2"/>
  <c r="K9" i="2" s="1"/>
  <c r="H38" i="2"/>
  <c r="L38" i="2" s="1"/>
  <c r="J38" i="2"/>
  <c r="I38" i="2"/>
  <c r="G38" i="2"/>
  <c r="H41" i="2"/>
  <c r="G41" i="2"/>
  <c r="K41" i="2" s="1"/>
  <c r="J41" i="2"/>
  <c r="N41" i="2" s="1"/>
  <c r="I41" i="2"/>
  <c r="M41" i="2" s="1"/>
  <c r="J37" i="2"/>
  <c r="N37" i="2" s="1"/>
  <c r="I37" i="2"/>
  <c r="G37" i="2"/>
  <c r="K37" i="2" s="1"/>
  <c r="H37" i="2"/>
  <c r="N38" i="2"/>
  <c r="M37" i="2"/>
  <c r="L37" i="2"/>
  <c r="K7" i="2"/>
  <c r="M7" i="2"/>
  <c r="M38" i="2"/>
  <c r="L41" i="2"/>
  <c r="N39" i="2"/>
  <c r="N7" i="2"/>
  <c r="I43" i="2"/>
  <c r="M43" i="2" s="1"/>
  <c r="F26" i="1" s="1"/>
  <c r="L9" i="2"/>
  <c r="K38" i="2"/>
  <c r="K39" i="2"/>
  <c r="L7" i="2"/>
  <c r="E8" i="2"/>
  <c r="E11" i="2"/>
  <c r="F11" i="2"/>
  <c r="F10" i="2"/>
  <c r="H10" i="2" s="1"/>
  <c r="G10" i="2" l="1"/>
  <c r="K10" i="2" s="1"/>
  <c r="I10" i="2"/>
  <c r="I11" i="2"/>
  <c r="G11" i="2"/>
  <c r="K11" i="2" s="1"/>
  <c r="H11" i="2"/>
  <c r="L11" i="2" s="1"/>
  <c r="J11" i="2"/>
  <c r="N11" i="2" s="1"/>
  <c r="I8" i="2"/>
  <c r="M8" i="2" s="1"/>
  <c r="G8" i="2"/>
  <c r="K8" i="2" s="1"/>
  <c r="J8" i="2"/>
  <c r="H8" i="2"/>
  <c r="J10" i="2"/>
  <c r="N10" i="2" s="1"/>
  <c r="M11" i="2"/>
  <c r="N8" i="2"/>
  <c r="M10" i="2"/>
  <c r="L8" i="2"/>
  <c r="L10" i="2"/>
  <c r="F12" i="2"/>
  <c r="E12" i="2"/>
  <c r="J12" i="2" l="1"/>
  <c r="N12" i="2" s="1"/>
  <c r="I12" i="2"/>
  <c r="G12" i="2"/>
  <c r="H12" i="2"/>
  <c r="M12" i="2"/>
  <c r="K12" i="2"/>
  <c r="L12" i="2"/>
  <c r="E13" i="2"/>
  <c r="F13" i="2"/>
  <c r="J13" i="2" l="1"/>
  <c r="H13" i="2"/>
  <c r="G13" i="2"/>
  <c r="I13" i="2"/>
  <c r="M13" i="2" s="1"/>
  <c r="N13" i="2"/>
  <c r="L13" i="2"/>
  <c r="K13" i="2"/>
  <c r="E14" i="2"/>
  <c r="F14" i="2"/>
  <c r="J14" i="2" l="1"/>
  <c r="G14" i="2"/>
  <c r="H14" i="2"/>
  <c r="I14" i="2"/>
  <c r="L14" i="2"/>
  <c r="N14" i="2"/>
  <c r="M14" i="2"/>
  <c r="K14" i="2"/>
  <c r="E15" i="2"/>
  <c r="F15" i="2"/>
  <c r="J15" i="2" l="1"/>
  <c r="G15" i="2"/>
  <c r="H15" i="2"/>
  <c r="I15" i="2"/>
  <c r="N15" i="2"/>
  <c r="M15" i="2"/>
  <c r="L15" i="2"/>
  <c r="K15" i="2"/>
  <c r="E16" i="2"/>
  <c r="F16" i="2"/>
  <c r="I16" i="2" l="1"/>
  <c r="J16" i="2"/>
  <c r="H16" i="2"/>
  <c r="L16" i="2" s="1"/>
  <c r="G16" i="2"/>
  <c r="M16" i="2"/>
  <c r="N16" i="2"/>
  <c r="K16" i="2"/>
  <c r="E17" i="2"/>
  <c r="F17" i="2"/>
  <c r="H17" i="2" l="1"/>
  <c r="I17" i="2"/>
  <c r="G17" i="2"/>
  <c r="J17" i="2"/>
  <c r="N17" i="2" s="1"/>
  <c r="M17" i="2"/>
  <c r="L17" i="2"/>
  <c r="K17" i="2"/>
  <c r="E18" i="2"/>
  <c r="F18" i="2"/>
  <c r="H18" i="2" l="1"/>
  <c r="I18" i="2"/>
  <c r="J18" i="2"/>
  <c r="G18" i="2"/>
  <c r="L18" i="2"/>
  <c r="N18" i="2"/>
  <c r="M18" i="2"/>
  <c r="K18" i="2"/>
  <c r="E19" i="2"/>
  <c r="F19" i="2"/>
  <c r="G19" i="2" l="1"/>
  <c r="I19" i="2"/>
  <c r="J19" i="2"/>
  <c r="N19" i="2" s="1"/>
  <c r="H19" i="2"/>
  <c r="M19" i="2"/>
  <c r="L19" i="2"/>
  <c r="K19" i="2"/>
  <c r="E20" i="2"/>
  <c r="F20" i="2"/>
  <c r="J20" i="2" l="1"/>
  <c r="I20" i="2"/>
  <c r="G20" i="2"/>
  <c r="H20" i="2"/>
  <c r="L20" i="2" s="1"/>
  <c r="M20" i="2"/>
  <c r="N20" i="2"/>
  <c r="K20" i="2"/>
  <c r="E21" i="2"/>
  <c r="F21" i="2"/>
  <c r="J21" i="2" l="1"/>
  <c r="H21" i="2"/>
  <c r="I21" i="2"/>
  <c r="G21" i="2"/>
  <c r="K21" i="2" s="1"/>
  <c r="M21" i="2"/>
  <c r="N21" i="2"/>
  <c r="L21" i="2"/>
  <c r="E22" i="2"/>
  <c r="F22" i="2"/>
  <c r="J22" i="2" l="1"/>
  <c r="H22" i="2"/>
  <c r="G22" i="2"/>
  <c r="I22" i="2"/>
  <c r="M22" i="2" s="1"/>
  <c r="L22" i="2"/>
  <c r="N22" i="2"/>
  <c r="K22" i="2"/>
  <c r="E23" i="2"/>
  <c r="F23" i="2"/>
  <c r="J23" i="2" l="1"/>
  <c r="G23" i="2"/>
  <c r="H23" i="2"/>
  <c r="L23" i="2" s="1"/>
  <c r="I23" i="2"/>
  <c r="M23" i="2" s="1"/>
  <c r="N23" i="2"/>
  <c r="K23" i="2"/>
  <c r="E24" i="2"/>
  <c r="F24" i="2"/>
  <c r="I24" i="2" l="1"/>
  <c r="J24" i="2"/>
  <c r="G24" i="2"/>
  <c r="H24" i="2"/>
  <c r="L24" i="2" s="1"/>
  <c r="M24" i="2"/>
  <c r="N24" i="2"/>
  <c r="K24" i="2"/>
  <c r="E25" i="2"/>
  <c r="F25" i="2"/>
  <c r="H25" i="2" l="1"/>
  <c r="I25" i="2"/>
  <c r="G25" i="2"/>
  <c r="J25" i="2"/>
  <c r="N25" i="2" s="1"/>
  <c r="M25" i="2"/>
  <c r="L25" i="2"/>
  <c r="K25" i="2"/>
  <c r="E26" i="2"/>
  <c r="F26" i="2"/>
  <c r="H26" i="2" l="1"/>
  <c r="G26" i="2"/>
  <c r="I26" i="2"/>
  <c r="J26" i="2"/>
  <c r="N26" i="2" s="1"/>
  <c r="L26" i="2"/>
  <c r="M26" i="2"/>
  <c r="K26" i="2"/>
  <c r="E27" i="2"/>
  <c r="F27" i="2"/>
  <c r="I27" i="2" l="1"/>
  <c r="G27" i="2"/>
  <c r="J27" i="2"/>
  <c r="N27" i="2" s="1"/>
  <c r="H27" i="2"/>
  <c r="L27" i="2" s="1"/>
  <c r="M27" i="2"/>
  <c r="K27" i="2"/>
  <c r="F28" i="2"/>
  <c r="E28" i="2"/>
  <c r="J28" i="2" l="1"/>
  <c r="I28" i="2"/>
  <c r="G28" i="2"/>
  <c r="H28" i="2"/>
  <c r="M28" i="2"/>
  <c r="N28" i="2"/>
  <c r="K28" i="2"/>
  <c r="L28" i="2"/>
  <c r="E29" i="2"/>
  <c r="F29" i="2"/>
  <c r="J29" i="2" l="1"/>
  <c r="I29" i="2"/>
  <c r="G29" i="2"/>
  <c r="H29" i="2"/>
  <c r="L29" i="2" s="1"/>
  <c r="M29" i="2"/>
  <c r="N29" i="2"/>
  <c r="K29" i="2"/>
  <c r="F30" i="2"/>
  <c r="E30" i="2"/>
  <c r="H30" i="2" l="1"/>
  <c r="J30" i="2"/>
  <c r="I30" i="2"/>
  <c r="G30" i="2"/>
  <c r="N30" i="2"/>
  <c r="M30" i="2"/>
  <c r="K30" i="2"/>
  <c r="L30" i="2"/>
  <c r="E31" i="2"/>
  <c r="F31" i="2"/>
  <c r="H31" i="2" l="1"/>
  <c r="J31" i="2"/>
  <c r="I31" i="2"/>
  <c r="G31" i="2"/>
  <c r="K31" i="2" s="1"/>
  <c r="L31" i="2"/>
  <c r="N31" i="2"/>
  <c r="M31" i="2"/>
  <c r="F32" i="2"/>
  <c r="E32" i="2"/>
  <c r="H32" i="2" l="1"/>
  <c r="J32" i="2"/>
  <c r="I32" i="2"/>
  <c r="M32" i="2" s="1"/>
  <c r="G32" i="2"/>
  <c r="K32" i="2" s="1"/>
  <c r="N32" i="2"/>
  <c r="L32" i="2"/>
  <c r="E33" i="2"/>
  <c r="F33" i="2"/>
  <c r="H33" i="2" l="1"/>
  <c r="I33" i="2"/>
  <c r="M33" i="2" s="1"/>
  <c r="J33" i="2"/>
  <c r="G33" i="2"/>
  <c r="L33" i="2"/>
  <c r="N33" i="2"/>
  <c r="K33" i="2"/>
  <c r="F34" i="2"/>
  <c r="E34" i="2"/>
  <c r="J34" i="2" l="1"/>
  <c r="H34" i="2"/>
  <c r="I34" i="2"/>
  <c r="G34" i="2"/>
  <c r="N34" i="2"/>
  <c r="M34" i="2"/>
  <c r="K34" i="2"/>
  <c r="L34" i="2"/>
  <c r="E35" i="2"/>
  <c r="F35" i="2"/>
  <c r="I35" i="2" l="1"/>
  <c r="G35" i="2"/>
  <c r="J35" i="2"/>
  <c r="H35" i="2"/>
  <c r="L35" i="2" s="1"/>
  <c r="N35" i="2"/>
  <c r="M35" i="2"/>
  <c r="K35" i="2"/>
  <c r="F36" i="2"/>
  <c r="E36" i="2"/>
  <c r="J36" i="2" l="1"/>
  <c r="I36" i="2"/>
  <c r="G36" i="2"/>
  <c r="H36" i="2"/>
  <c r="M36" i="2"/>
  <c r="N36" i="2"/>
  <c r="K36" i="2"/>
  <c r="L36" i="2"/>
</calcChain>
</file>

<file path=xl/sharedStrings.xml><?xml version="1.0" encoding="utf-8"?>
<sst xmlns="http://schemas.openxmlformats.org/spreadsheetml/2006/main" count="894" uniqueCount="222">
  <si>
    <t>MODELO</t>
  </si>
  <si>
    <t>HS SMALL</t>
  </si>
  <si>
    <t xml:space="preserve">TIPO </t>
  </si>
  <si>
    <t>DRENADO</t>
  </si>
  <si>
    <t>m/día</t>
  </si>
  <si>
    <t>c'</t>
  </si>
  <si>
    <t>ø</t>
  </si>
  <si>
    <t>°</t>
  </si>
  <si>
    <t>Ψ</t>
  </si>
  <si>
    <t>Unidad</t>
  </si>
  <si>
    <t>Valor</t>
  </si>
  <si>
    <t>ESFUERZO</t>
  </si>
  <si>
    <t>Referencia</t>
  </si>
  <si>
    <t xml:space="preserve">m </t>
  </si>
  <si>
    <t>RIGIDEZ</t>
  </si>
  <si>
    <t>PARAMETROS AVANZADOS</t>
  </si>
  <si>
    <t>SMALL</t>
  </si>
  <si>
    <t>Medición de infiltración en apique</t>
  </si>
  <si>
    <t>Valor por defecto de Plaxis</t>
  </si>
  <si>
    <t>Asumido en construcción para ensayo de placa</t>
  </si>
  <si>
    <t>Vs</t>
  </si>
  <si>
    <t>m/s</t>
  </si>
  <si>
    <t>PI</t>
  </si>
  <si>
    <t>n(PI)</t>
  </si>
  <si>
    <t>ϒ</t>
  </si>
  <si>
    <t>K(ϒ,PI)</t>
  </si>
  <si>
    <t>MATERIAL</t>
  </si>
  <si>
    <t>3A</t>
  </si>
  <si>
    <t>ZONA 3A</t>
  </si>
  <si>
    <r>
      <t>m(ϒ,PI) - m</t>
    </r>
    <r>
      <rPr>
        <b/>
        <vertAlign val="subscript"/>
        <sz val="11"/>
        <color theme="1"/>
        <rFont val="Calibri"/>
        <family val="2"/>
      </rPr>
      <t>0</t>
    </r>
  </si>
  <si>
    <r>
      <t>G/G</t>
    </r>
    <r>
      <rPr>
        <b/>
        <vertAlign val="subscript"/>
        <sz val="11"/>
        <color theme="1"/>
        <rFont val="Calibri"/>
        <family val="2"/>
      </rPr>
      <t>max</t>
    </r>
  </si>
  <si>
    <r>
      <t>σ´</t>
    </r>
    <r>
      <rPr>
        <b/>
        <vertAlign val="subscript"/>
        <sz val="11"/>
        <color theme="1"/>
        <rFont val="Calibri"/>
        <family val="2"/>
      </rPr>
      <t>m</t>
    </r>
  </si>
  <si>
    <r>
      <t>kN/m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</si>
  <si>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ξ</t>
  </si>
  <si>
    <t>Curva reducción de modulo cortante y amortiguación
Ishibashi &amp; Zhang (1993)</t>
  </si>
  <si>
    <t>3B</t>
  </si>
  <si>
    <t>3C</t>
  </si>
  <si>
    <t>KRAMER. PÁG 237</t>
  </si>
  <si>
    <t>KRAMER. PÁG 240</t>
  </si>
  <si>
    <t>ZONA 3D</t>
  </si>
  <si>
    <t>3D</t>
  </si>
  <si>
    <t>ZONA 3C</t>
  </si>
  <si>
    <t>ZONA 3B</t>
  </si>
  <si>
    <r>
      <t>γ</t>
    </r>
    <r>
      <rPr>
        <vertAlign val="subscript"/>
        <sz val="11"/>
        <rFont val="Calibri"/>
        <family val="2"/>
        <scheme val="minor"/>
      </rPr>
      <t>0.7</t>
    </r>
  </si>
  <si>
    <r>
      <t>γ</t>
    </r>
    <r>
      <rPr>
        <b/>
        <vertAlign val="subscript"/>
        <sz val="11"/>
        <rFont val="Calibri"/>
        <family val="2"/>
        <scheme val="minor"/>
      </rPr>
      <t>0.7</t>
    </r>
  </si>
  <si>
    <t>.</t>
  </si>
  <si>
    <t>GENERAL</t>
  </si>
  <si>
    <t>CARACTERIZACIÓN</t>
  </si>
  <si>
    <t>Observaciones</t>
  </si>
  <si>
    <t>Peso No saturado</t>
  </si>
  <si>
    <t>Peso saturado</t>
  </si>
  <si>
    <t>Permeabilidad</t>
  </si>
  <si>
    <t>Propiedad</t>
  </si>
  <si>
    <r>
      <rPr>
        <b/>
        <sz val="10"/>
        <color theme="1"/>
        <rFont val="Calibri"/>
        <family val="2"/>
      </rPr>
      <t>γ</t>
    </r>
    <r>
      <rPr>
        <b/>
        <vertAlign val="subscript"/>
        <sz val="10"/>
        <color theme="1"/>
        <rFont val="Calibri"/>
        <family val="2"/>
        <scheme val="minor"/>
      </rPr>
      <t>unsat</t>
    </r>
  </si>
  <si>
    <r>
      <t>γ</t>
    </r>
    <r>
      <rPr>
        <b/>
        <vertAlign val="subscript"/>
        <sz val="10"/>
        <color theme="1"/>
        <rFont val="Calibri"/>
        <family val="2"/>
        <scheme val="minor"/>
      </rPr>
      <t>sat</t>
    </r>
  </si>
  <si>
    <r>
      <t>K</t>
    </r>
    <r>
      <rPr>
        <b/>
        <vertAlign val="subscript"/>
        <sz val="10"/>
        <color theme="1"/>
        <rFont val="Calibri"/>
        <family val="2"/>
        <scheme val="minor"/>
      </rPr>
      <t>x</t>
    </r>
    <r>
      <rPr>
        <b/>
        <sz val="10"/>
        <color theme="1"/>
        <rFont val="Calibri"/>
        <family val="2"/>
        <scheme val="minor"/>
      </rPr>
      <t xml:space="preserve"> / K</t>
    </r>
    <r>
      <rPr>
        <b/>
        <vertAlign val="subscript"/>
        <sz val="10"/>
        <color theme="1"/>
        <rFont val="Calibri"/>
        <family val="2"/>
        <scheme val="minor"/>
      </rPr>
      <t>y</t>
    </r>
  </si>
  <si>
    <r>
      <t>E</t>
    </r>
    <r>
      <rPr>
        <b/>
        <vertAlign val="subscript"/>
        <sz val="10"/>
        <rFont val="Calibri"/>
        <family val="2"/>
        <scheme val="minor"/>
      </rPr>
      <t>50</t>
    </r>
    <r>
      <rPr>
        <b/>
        <vertAlign val="superscript"/>
        <sz val="10"/>
        <rFont val="Calibri"/>
        <family val="2"/>
        <scheme val="minor"/>
      </rPr>
      <t>ref</t>
    </r>
  </si>
  <si>
    <r>
      <t>ν’</t>
    </r>
    <r>
      <rPr>
        <b/>
        <vertAlign val="subscript"/>
        <sz val="10"/>
        <rFont val="Calibri"/>
        <family val="2"/>
        <scheme val="minor"/>
      </rPr>
      <t>ur</t>
    </r>
  </si>
  <si>
    <r>
      <t>P</t>
    </r>
    <r>
      <rPr>
        <b/>
        <vertAlign val="subscript"/>
        <sz val="10"/>
        <rFont val="Calibri"/>
        <family val="2"/>
        <scheme val="minor"/>
      </rPr>
      <t>ref</t>
    </r>
  </si>
  <si>
    <r>
      <t>K</t>
    </r>
    <r>
      <rPr>
        <b/>
        <vertAlign val="subscript"/>
        <sz val="10"/>
        <rFont val="Calibri"/>
        <family val="2"/>
        <scheme val="minor"/>
      </rPr>
      <t>0</t>
    </r>
    <r>
      <rPr>
        <b/>
        <vertAlign val="superscript"/>
        <sz val="10"/>
        <rFont val="Calibri"/>
        <family val="2"/>
        <scheme val="minor"/>
      </rPr>
      <t>nc</t>
    </r>
  </si>
  <si>
    <r>
      <t>K</t>
    </r>
    <r>
      <rPr>
        <vertAlign val="subscript"/>
        <sz val="10"/>
        <rFont val="Calibri"/>
        <family val="2"/>
        <scheme val="minor"/>
      </rPr>
      <t>0</t>
    </r>
    <r>
      <rPr>
        <vertAlign val="superscript"/>
        <sz val="10"/>
        <rFont val="Calibri"/>
        <family val="2"/>
        <scheme val="minor"/>
      </rPr>
      <t>nc</t>
    </r>
    <r>
      <rPr>
        <sz val="10"/>
        <rFont val="Calibri"/>
        <family val="2"/>
        <scheme val="minor"/>
      </rPr>
      <t xml:space="preserve"> = 1 - sen ø</t>
    </r>
  </si>
  <si>
    <r>
      <t>γ</t>
    </r>
    <r>
      <rPr>
        <b/>
        <vertAlign val="subscript"/>
        <sz val="10"/>
        <rFont val="Calibri"/>
        <family val="2"/>
        <scheme val="minor"/>
      </rPr>
      <t>0.7</t>
    </r>
  </si>
  <si>
    <r>
      <t>G</t>
    </r>
    <r>
      <rPr>
        <b/>
        <vertAlign val="subscript"/>
        <sz val="10"/>
        <rFont val="Calibri"/>
        <family val="2"/>
        <scheme val="minor"/>
      </rPr>
      <t>0</t>
    </r>
    <r>
      <rPr>
        <b/>
        <vertAlign val="superscript"/>
        <sz val="10"/>
        <rFont val="Calibri"/>
        <family val="2"/>
        <scheme val="minor"/>
      </rPr>
      <t>ref</t>
    </r>
  </si>
  <si>
    <r>
      <t>G</t>
    </r>
    <r>
      <rPr>
        <vertAlign val="subscript"/>
        <sz val="10"/>
        <rFont val="Calibri"/>
        <family val="2"/>
        <scheme val="minor"/>
      </rPr>
      <t>0</t>
    </r>
    <r>
      <rPr>
        <vertAlign val="superscript"/>
        <sz val="10"/>
        <rFont val="Calibri"/>
        <family val="2"/>
        <scheme val="minor"/>
      </rPr>
      <t>ref</t>
    </r>
    <r>
      <rPr>
        <sz val="10"/>
        <rFont val="Calibri"/>
        <family val="2"/>
        <scheme val="minor"/>
      </rPr>
      <t xml:space="preserve"> = 0.7*G</t>
    </r>
    <r>
      <rPr>
        <vertAlign val="subscript"/>
        <sz val="10"/>
        <rFont val="Calibri"/>
        <family val="2"/>
        <scheme val="minor"/>
      </rPr>
      <t>max</t>
    </r>
  </si>
  <si>
    <t>Cohesión</t>
  </si>
  <si>
    <t>Ángulo de fricción</t>
  </si>
  <si>
    <t xml:space="preserve">Dilatancia </t>
  </si>
  <si>
    <t>Nivel dependencia Rigidez / Esfuerzo</t>
  </si>
  <si>
    <t>Módulo de Poisson</t>
  </si>
  <si>
    <t>Módulo de Poisson para descarga / recarga</t>
  </si>
  <si>
    <t xml:space="preserve">Esfuerzo de referencia para rígideces </t>
  </si>
  <si>
    <t xml:space="preserve">Relación de consolidación </t>
  </si>
  <si>
    <t>Rígidez secante en ensayo de Carga Triaxial</t>
  </si>
  <si>
    <t>Rígidez tangente en ensayo Edométrico</t>
  </si>
  <si>
    <t>Rígidez para descarga / recarga</t>
  </si>
  <si>
    <t xml:space="preserve">Módulo Cortante para pequeñas deformaciones </t>
  </si>
  <si>
    <t>Deformación cortante al 70% de módulo cortante</t>
  </si>
  <si>
    <t>Módulo Cortante máximo</t>
  </si>
  <si>
    <t xml:space="preserve">Velocidad de Onda de Corte </t>
  </si>
  <si>
    <t>Obtenido de ensayos de reemplazo de agua (ASTM D 5030 - 89)</t>
  </si>
  <si>
    <r>
      <t>Estimado como (γ</t>
    </r>
    <r>
      <rPr>
        <vertAlign val="subscript"/>
        <sz val="10"/>
        <color theme="1"/>
        <rFont val="Calibri"/>
        <family val="2"/>
        <scheme val="minor"/>
      </rPr>
      <t xml:space="preserve">unsat </t>
    </r>
    <r>
      <rPr>
        <sz val="10"/>
        <color theme="1"/>
        <rFont val="Calibri"/>
        <family val="2"/>
        <scheme val="minor"/>
      </rPr>
      <t>+ 2 kN/m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)</t>
    </r>
  </si>
  <si>
    <t>Ninguna</t>
  </si>
  <si>
    <t>No se tienen ensayos. Siendo material tipo gravo-arenoso c = 0. Plaxis recomienda por cálculos del Software mínimo (0.2 kN/m2)</t>
  </si>
  <si>
    <t>PLAXIS-Material_Models - Sección 3.3.3</t>
  </si>
  <si>
    <r>
      <t>Figura 8-45 Informe final de diseño presa</t>
    </r>
    <r>
      <rPr>
        <vertAlign val="superscript"/>
        <sz val="10"/>
        <rFont val="Calibri"/>
        <family val="2"/>
        <scheme val="minor"/>
      </rPr>
      <t>2</t>
    </r>
  </si>
  <si>
    <t xml:space="preserve">No se tienen ensayos. Se toma 36°  a partir de gráfica Esfuerzo Normal vs ángulo de Fricción utilizada en Diseño de Presa. </t>
  </si>
  <si>
    <t>No se tienen ensayos. Para suelos no cohesivos (arena y gravas) se tiene Ψ = ø - 30°</t>
  </si>
  <si>
    <r>
      <t>kN/m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</si>
  <si>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r>
      <t>kN/m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</si>
  <si>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r>
      <t>kN/m</t>
    </r>
    <r>
      <rPr>
        <b/>
        <vertAlign val="superscript"/>
        <sz val="10"/>
        <rFont val="Calibri"/>
        <family val="2"/>
        <scheme val="minor"/>
      </rPr>
      <t>2</t>
    </r>
  </si>
  <si>
    <t>Se toman los resultados de los ensayos de placa.</t>
  </si>
  <si>
    <r>
      <t>Tabla 5.11 Informe Final de Obra Construida</t>
    </r>
    <r>
      <rPr>
        <vertAlign val="superscript"/>
        <sz val="10"/>
        <rFont val="Calibri"/>
        <family val="2"/>
        <scheme val="minor"/>
      </rPr>
      <t>1</t>
    </r>
  </si>
  <si>
    <t>Brinkgreve, R (2010)</t>
  </si>
  <si>
    <t>0.5 &lt; m &lt; 1.0 Von Soos (1990). Para arenas y gravas se recomienda cercano a 0.5.</t>
  </si>
  <si>
    <t>PLAXIS-Material_Models - Pág. 68.</t>
  </si>
  <si>
    <t>Informe Final de obra Construida - Pág XX.</t>
  </si>
  <si>
    <r>
      <t>K</t>
    </r>
    <r>
      <rPr>
        <vertAlign val="subscript"/>
        <sz val="10"/>
        <rFont val="Calibri"/>
        <family val="2"/>
        <scheme val="minor"/>
      </rPr>
      <t>0</t>
    </r>
    <r>
      <rPr>
        <vertAlign val="superscript"/>
        <sz val="10"/>
        <rFont val="Calibri"/>
        <family val="2"/>
        <scheme val="minor"/>
      </rPr>
      <t>nc</t>
    </r>
    <r>
      <rPr>
        <sz val="10"/>
        <rFont val="Calibri"/>
        <family val="2"/>
        <scheme val="minor"/>
      </rPr>
      <t xml:space="preserve"> = ν’</t>
    </r>
    <r>
      <rPr>
        <vertAlign val="subscript"/>
        <sz val="10"/>
        <rFont val="Calibri"/>
        <family val="2"/>
        <scheme val="minor"/>
      </rPr>
      <t xml:space="preserve">ur </t>
    </r>
    <r>
      <rPr>
        <sz val="10"/>
        <rFont val="Calibri"/>
        <family val="2"/>
        <scheme val="minor"/>
      </rPr>
      <t>/ (1-ν’</t>
    </r>
    <r>
      <rPr>
        <vertAlign val="subscript"/>
        <sz val="10"/>
        <rFont val="Calibri"/>
        <family val="2"/>
        <scheme val="minor"/>
      </rPr>
      <t>ur</t>
    </r>
    <r>
      <rPr>
        <sz val="10"/>
        <rFont val="Calibri"/>
        <family val="2"/>
        <scheme val="minor"/>
      </rPr>
      <t>)</t>
    </r>
  </si>
  <si>
    <t>No se tienen ensayos. Tomado de Literatura.</t>
  </si>
  <si>
    <t>Amortiguación</t>
  </si>
  <si>
    <t>Altura del depósito de suelo</t>
  </si>
  <si>
    <t>H</t>
  </si>
  <si>
    <t>Tsai (2014)</t>
  </si>
  <si>
    <t>T</t>
  </si>
  <si>
    <t>m</t>
  </si>
  <si>
    <t>s</t>
  </si>
  <si>
    <t>rad/s</t>
  </si>
  <si>
    <t xml:space="preserve">Como medirlo </t>
  </si>
  <si>
    <t>Período fundamental del suelo</t>
  </si>
  <si>
    <t>Frecuencia angular del suelo</t>
  </si>
  <si>
    <t>Frecuencia fundamental de sismo</t>
  </si>
  <si>
    <t>Frecuencia Fundamental Sismo de Entrada</t>
  </si>
  <si>
    <t>α</t>
  </si>
  <si>
    <t>β</t>
  </si>
  <si>
    <t>Amortiguación frecuencias bajas</t>
  </si>
  <si>
    <t>Amortiguación frecuancias altas</t>
  </si>
  <si>
    <t>RAYLEIGH</t>
  </si>
  <si>
    <t>Estimado .</t>
  </si>
  <si>
    <t>Estimado.</t>
  </si>
  <si>
    <t>No se tienen ensayos. Plaxis recomienda por cálculos del Software mínimo (0.2 kN/m2)</t>
  </si>
  <si>
    <r>
      <t>Sección 8.4.3 Propiedades macánicas de los materiales</t>
    </r>
    <r>
      <rPr>
        <vertAlign val="superscript"/>
        <sz val="10"/>
        <rFont val="Calibri"/>
        <family val="2"/>
        <scheme val="minor"/>
      </rPr>
      <t>3</t>
    </r>
  </si>
  <si>
    <t>Asumido por el autor</t>
  </si>
  <si>
    <r>
      <t>Tabla 12-1 Basado en Hunt, 1984 y Kavazanjian, 1998.</t>
    </r>
    <r>
      <rPr>
        <vertAlign val="superscript"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(Arena Suelta)</t>
    </r>
    <r>
      <rPr>
        <vertAlign val="superscript"/>
        <sz val="10"/>
        <rFont val="Calibri"/>
        <family val="2"/>
        <scheme val="minor"/>
      </rPr>
      <t>4</t>
    </r>
  </si>
  <si>
    <t>Resultado de ensayos.</t>
  </si>
  <si>
    <t>Tomado de Memorando de Revisión del Diseño Geotécnico de la Presa y Obras Anexas - ISAGEN (2008)</t>
  </si>
  <si>
    <t xml:space="preserve">Asumido en Informe </t>
  </si>
  <si>
    <t>Resultados Modelo Numérico de Flujo de aguas Subterráneas de la Presa de Cara de Concreto HIDROSOGAMOSO – ISAGEN (2015).</t>
  </si>
  <si>
    <t>Revisión del Diseño Geotécnico de la Presa y Obras Anexas – ISAGEN (2008).</t>
  </si>
  <si>
    <t>Calculado mediante RockLab a partir de los valores de ensayos.</t>
  </si>
  <si>
    <t>Asumido por el autor.</t>
  </si>
  <si>
    <t>Tomado de ensayos.</t>
  </si>
  <si>
    <r>
      <t>Revisión del Diseño Geotécnico de la Presa y Obras Anexas – ISAGEN (2008).</t>
    </r>
    <r>
      <rPr>
        <vertAlign val="superscript"/>
        <sz val="10"/>
        <rFont val="Calibri"/>
        <family val="2"/>
        <scheme val="minor"/>
      </rPr>
      <t>1</t>
    </r>
  </si>
  <si>
    <t>Ninguno</t>
  </si>
  <si>
    <t>CCR</t>
  </si>
  <si>
    <t xml:space="preserve">ELASTICO LINEAL </t>
  </si>
  <si>
    <t>NO POROSO</t>
  </si>
  <si>
    <t>Tomado de Informes Finales de diseño Geotécnico de la Presa y Obras Anexas – Rev. 0. (2008).</t>
  </si>
  <si>
    <t>Módulo de elasticidad</t>
  </si>
  <si>
    <t>ν</t>
  </si>
  <si>
    <t>E</t>
  </si>
  <si>
    <t>G</t>
  </si>
  <si>
    <r>
      <t>E</t>
    </r>
    <r>
      <rPr>
        <b/>
        <vertAlign val="subscript"/>
        <sz val="10"/>
        <rFont val="Calibri"/>
        <family val="2"/>
        <scheme val="minor"/>
      </rPr>
      <t>oed</t>
    </r>
  </si>
  <si>
    <t>Módulo cortante</t>
  </si>
  <si>
    <t>Módulo edometrico</t>
  </si>
  <si>
    <t>Tomado de Informes Finales de diseño Geotécnico de la Presa y Obras Anexas – Rev. 0. (2008). E = 16 GPa.</t>
  </si>
  <si>
    <t>Valor típico para Concretos Compactados con Rodillo (CCR). ν = 0,17 – 0,22.</t>
  </si>
  <si>
    <r>
      <t>G=E</t>
    </r>
    <r>
      <rPr>
        <sz val="10"/>
        <color theme="1"/>
        <rFont val="Calibri"/>
        <family val="2"/>
        <scheme val="minor"/>
      </rPr>
      <t>/(2(1+ν</t>
    </r>
    <r>
      <rPr>
        <sz val="10"/>
        <color theme="1"/>
        <rFont val="Calibri"/>
        <family val="2"/>
        <scheme val="minor"/>
      </rPr>
      <t>))</t>
    </r>
  </si>
  <si>
    <t>kN/m2</t>
  </si>
  <si>
    <t>Asumido</t>
  </si>
  <si>
    <r>
      <t>E</t>
    </r>
    <r>
      <rPr>
        <vertAlign val="subscript"/>
        <sz val="10"/>
        <rFont val="Calibri"/>
        <family val="2"/>
        <scheme val="minor"/>
      </rPr>
      <t>oed</t>
    </r>
    <r>
      <rPr>
        <sz val="10"/>
        <rFont val="Calibri"/>
        <family val="2"/>
        <scheme val="minor"/>
      </rPr>
      <t xml:space="preserve"> = E [(1-ν) / [(1-2ν)(1+ν)]]</t>
    </r>
  </si>
  <si>
    <t>LOSA CONCRETO</t>
  </si>
  <si>
    <t>N/A</t>
  </si>
  <si>
    <t>ELASTICO</t>
  </si>
  <si>
    <t>EI</t>
  </si>
  <si>
    <t>I</t>
  </si>
  <si>
    <t>w</t>
  </si>
  <si>
    <t>Modulo de Elasticidad</t>
  </si>
  <si>
    <t>A</t>
  </si>
  <si>
    <t>Área transversal</t>
  </si>
  <si>
    <r>
      <t>m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</si>
  <si>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r>
      <t>m</t>
    </r>
    <r>
      <rPr>
        <b/>
        <vertAlign val="superscript"/>
        <sz val="10"/>
        <rFont val="Calibri"/>
        <family val="2"/>
        <scheme val="minor"/>
      </rPr>
      <t>4</t>
    </r>
  </si>
  <si>
    <t>EA</t>
  </si>
  <si>
    <t>kN/m</t>
  </si>
  <si>
    <r>
      <t>kN m</t>
    </r>
    <r>
      <rPr>
        <b/>
        <vertAlign val="superscript"/>
        <sz val="10"/>
        <rFont val="Calibri"/>
        <family val="2"/>
        <scheme val="minor"/>
      </rPr>
      <t xml:space="preserve">2 </t>
    </r>
    <r>
      <rPr>
        <b/>
        <sz val="10"/>
        <rFont val="Calibri"/>
        <family val="2"/>
        <scheme val="minor"/>
      </rPr>
      <t>/m</t>
    </r>
  </si>
  <si>
    <t>Rígidez axial</t>
  </si>
  <si>
    <t>Inercia</t>
  </si>
  <si>
    <t>Rígidez a flexión</t>
  </si>
  <si>
    <t>Peso</t>
  </si>
  <si>
    <t>kN / m /m</t>
  </si>
  <si>
    <t>PARAPETO VÁSTAGO</t>
  </si>
  <si>
    <t>PARAPETO BASE</t>
  </si>
  <si>
    <t>PLINTO</t>
  </si>
  <si>
    <t>Se toma en primera medida un promedio</t>
  </si>
  <si>
    <r>
      <t>ω</t>
    </r>
    <r>
      <rPr>
        <vertAlign val="subscript"/>
        <sz val="10"/>
        <rFont val="Calibri"/>
        <family val="2"/>
        <scheme val="minor"/>
      </rPr>
      <t>m</t>
    </r>
    <r>
      <rPr>
        <sz val="10"/>
        <rFont val="Calibri"/>
        <family val="2"/>
        <scheme val="minor"/>
      </rPr>
      <t xml:space="preserve"> = 5 ω</t>
    </r>
    <r>
      <rPr>
        <vertAlign val="subscript"/>
        <sz val="10"/>
        <rFont val="Calibri"/>
        <family val="2"/>
        <scheme val="minor"/>
      </rPr>
      <t xml:space="preserve">m </t>
    </r>
    <r>
      <rPr>
        <sz val="10"/>
        <rFont val="Calibri"/>
        <family val="2"/>
        <scheme val="minor"/>
      </rPr>
      <t>(Máximo valor entre Frecuencia fundamental de sismo de entrada y 5ωm)</t>
    </r>
  </si>
  <si>
    <r>
      <t>G</t>
    </r>
    <r>
      <rPr>
        <vertAlign val="subscript"/>
        <sz val="10"/>
        <rFont val="Calibri"/>
        <family val="2"/>
        <scheme val="minor"/>
      </rPr>
      <t>max</t>
    </r>
    <r>
      <rPr>
        <sz val="10"/>
        <rFont val="Calibri"/>
        <family val="2"/>
        <scheme val="minor"/>
      </rPr>
      <t xml:space="preserve"> = </t>
    </r>
    <r>
      <rPr>
        <sz val="10"/>
        <rFont val="Calibri"/>
        <family val="2"/>
      </rPr>
      <t>γ*Vs</t>
    </r>
    <r>
      <rPr>
        <vertAlign val="superscript"/>
        <sz val="10"/>
        <rFont val="Calibri"/>
        <family val="2"/>
      </rPr>
      <t xml:space="preserve">2  </t>
    </r>
    <r>
      <rPr>
        <sz val="10"/>
        <rFont val="Calibri"/>
        <family val="2"/>
      </rPr>
      <t>debe ser &gt; cálculo por elasticidad</t>
    </r>
  </si>
  <si>
    <r>
      <t>G=E</t>
    </r>
    <r>
      <rPr>
        <vertAlign val="subscript"/>
        <sz val="10"/>
        <rFont val="Calibri"/>
        <family val="2"/>
        <scheme val="minor"/>
      </rPr>
      <t>ur</t>
    </r>
    <r>
      <rPr>
        <vertAlign val="superscript"/>
        <sz val="10"/>
        <rFont val="Calibri"/>
        <family val="2"/>
        <scheme val="minor"/>
      </rPr>
      <t>ref</t>
    </r>
    <r>
      <rPr>
        <sz val="10"/>
        <rFont val="Calibri"/>
        <family val="2"/>
        <scheme val="minor"/>
      </rPr>
      <t>/(2(1+ν’</t>
    </r>
    <r>
      <rPr>
        <vertAlign val="subscript"/>
        <sz val="10"/>
        <rFont val="Calibri"/>
        <family val="2"/>
        <scheme val="minor"/>
      </rPr>
      <t>ur</t>
    </r>
    <r>
      <rPr>
        <sz val="10"/>
        <rFont val="Calibri"/>
        <family val="2"/>
        <scheme val="minor"/>
      </rPr>
      <t>))</t>
    </r>
  </si>
  <si>
    <t>TEL Formación La Paz</t>
  </si>
  <si>
    <t>MOHR - COULOMB</t>
  </si>
  <si>
    <t>E`</t>
  </si>
  <si>
    <t>ν’</t>
  </si>
  <si>
    <t>Point</t>
  </si>
  <si>
    <t>Period [s]</t>
  </si>
  <si>
    <t>PSA ('g') []</t>
  </si>
  <si>
    <t>SISMO</t>
  </si>
  <si>
    <t>FRECUENCIA</t>
  </si>
  <si>
    <t>AMPLITUD</t>
  </si>
  <si>
    <t>SINUSOIDAL</t>
  </si>
  <si>
    <t>HZ</t>
  </si>
  <si>
    <t>0,1</t>
  </si>
  <si>
    <t>PERÍODO FUNDAMENTAL (s)</t>
  </si>
  <si>
    <t>FRECUENCIA (Hz)</t>
  </si>
  <si>
    <t>FRECUENCIA ANGULAR (w)</t>
  </si>
  <si>
    <t>BASE ZONA 3A</t>
  </si>
  <si>
    <t>BASE ZONA 3B</t>
  </si>
  <si>
    <t>BASE ZONA 3C</t>
  </si>
  <si>
    <t>ESPECTROS DE RESPUESTA EN BASE</t>
  </si>
  <si>
    <t>PERÍODO</t>
  </si>
  <si>
    <t xml:space="preserve">           Period [s]</t>
  </si>
  <si>
    <t xml:space="preserve">         PSA ('g') []</t>
  </si>
  <si>
    <t>ESPECTROS DE RESPUESTA</t>
  </si>
  <si>
    <t>AC1</t>
  </si>
  <si>
    <t>AC2</t>
  </si>
  <si>
    <t>No. CICLOS</t>
  </si>
  <si>
    <t xml:space="preserve">Se aumenta +20% en la velocidad de Onda de Corte </t>
  </si>
  <si>
    <r>
      <rPr>
        <b/>
        <sz val="10"/>
        <rFont val="Calibri"/>
        <family val="2"/>
      </rPr>
      <t>γ</t>
    </r>
    <r>
      <rPr>
        <b/>
        <vertAlign val="subscript"/>
        <sz val="10"/>
        <rFont val="Calibri"/>
        <family val="2"/>
        <scheme val="minor"/>
      </rPr>
      <t>unsat</t>
    </r>
  </si>
  <si>
    <r>
      <t>kN/m</t>
    </r>
    <r>
      <rPr>
        <b/>
        <vertAlign val="superscript"/>
        <sz val="10"/>
        <rFont val="Calibri"/>
        <family val="2"/>
        <scheme val="minor"/>
      </rPr>
      <t>3</t>
    </r>
  </si>
  <si>
    <r>
      <t>γ</t>
    </r>
    <r>
      <rPr>
        <b/>
        <vertAlign val="subscript"/>
        <sz val="10"/>
        <rFont val="Calibri"/>
        <family val="2"/>
        <scheme val="minor"/>
      </rPr>
      <t>sat</t>
    </r>
  </si>
  <si>
    <r>
      <t>Estimado como (γ</t>
    </r>
    <r>
      <rPr>
        <vertAlign val="subscript"/>
        <sz val="10"/>
        <rFont val="Calibri"/>
        <family val="2"/>
        <scheme val="minor"/>
      </rPr>
      <t xml:space="preserve">unsat </t>
    </r>
    <r>
      <rPr>
        <sz val="10"/>
        <rFont val="Calibri"/>
        <family val="2"/>
        <scheme val="minor"/>
      </rPr>
      <t>+ 2 kN/m</t>
    </r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>)</t>
    </r>
  </si>
  <si>
    <r>
      <t>K</t>
    </r>
    <r>
      <rPr>
        <b/>
        <vertAlign val="subscript"/>
        <sz val="10"/>
        <rFont val="Calibri"/>
        <family val="2"/>
        <scheme val="minor"/>
      </rPr>
      <t>x</t>
    </r>
    <r>
      <rPr>
        <b/>
        <sz val="10"/>
        <rFont val="Calibri"/>
        <family val="2"/>
        <scheme val="minor"/>
      </rPr>
      <t xml:space="preserve"> / K</t>
    </r>
    <r>
      <rPr>
        <b/>
        <vertAlign val="subscript"/>
        <sz val="10"/>
        <rFont val="Calibri"/>
        <family val="2"/>
        <scheme val="minor"/>
      </rPr>
      <t>y</t>
    </r>
  </si>
  <si>
    <r>
      <t>E</t>
    </r>
    <r>
      <rPr>
        <b/>
        <vertAlign val="subscript"/>
        <sz val="10"/>
        <rFont val="Calibri"/>
        <family val="2"/>
        <scheme val="minor"/>
      </rPr>
      <t>oed</t>
    </r>
    <r>
      <rPr>
        <b/>
        <vertAlign val="superscript"/>
        <sz val="10"/>
        <rFont val="Calibri"/>
        <family val="2"/>
        <scheme val="minor"/>
      </rPr>
      <t>ref</t>
    </r>
  </si>
  <si>
    <r>
      <t>Sin ensayos. Se estima mediante Relación E</t>
    </r>
    <r>
      <rPr>
        <vertAlign val="subscript"/>
        <sz val="10"/>
        <rFont val="Calibri"/>
        <family val="2"/>
        <scheme val="minor"/>
      </rPr>
      <t>50</t>
    </r>
    <r>
      <rPr>
        <vertAlign val="superscript"/>
        <sz val="10"/>
        <rFont val="Calibri"/>
        <family val="2"/>
        <scheme val="minor"/>
      </rPr>
      <t>ref</t>
    </r>
    <r>
      <rPr>
        <sz val="10"/>
        <rFont val="Calibri"/>
        <family val="2"/>
        <scheme val="minor"/>
      </rPr>
      <t xml:space="preserve"> = E</t>
    </r>
    <r>
      <rPr>
        <vertAlign val="subscript"/>
        <sz val="10"/>
        <rFont val="Calibri"/>
        <family val="2"/>
        <scheme val="minor"/>
      </rPr>
      <t>oed</t>
    </r>
    <r>
      <rPr>
        <vertAlign val="superscript"/>
        <sz val="10"/>
        <rFont val="Calibri"/>
        <family val="2"/>
        <scheme val="minor"/>
      </rPr>
      <t>ref</t>
    </r>
  </si>
  <si>
    <r>
      <t>E</t>
    </r>
    <r>
      <rPr>
        <b/>
        <vertAlign val="subscript"/>
        <sz val="10"/>
        <rFont val="Calibri"/>
        <family val="2"/>
        <scheme val="minor"/>
      </rPr>
      <t>ur</t>
    </r>
    <r>
      <rPr>
        <b/>
        <vertAlign val="superscript"/>
        <sz val="10"/>
        <rFont val="Calibri"/>
        <family val="2"/>
        <scheme val="minor"/>
      </rPr>
      <t>ref</t>
    </r>
  </si>
  <si>
    <r>
      <t>Sin ensayos. Se estima mediante Relación E</t>
    </r>
    <r>
      <rPr>
        <vertAlign val="subscript"/>
        <sz val="10"/>
        <rFont val="Calibri"/>
        <family val="2"/>
        <scheme val="minor"/>
      </rPr>
      <t>ur</t>
    </r>
    <r>
      <rPr>
        <vertAlign val="superscript"/>
        <sz val="10"/>
        <rFont val="Calibri"/>
        <family val="2"/>
        <scheme val="minor"/>
      </rPr>
      <t>ref</t>
    </r>
    <r>
      <rPr>
        <sz val="10"/>
        <rFont val="Calibri"/>
        <family val="2"/>
        <scheme val="minor"/>
      </rPr>
      <t xml:space="preserve"> =3* E</t>
    </r>
    <r>
      <rPr>
        <vertAlign val="subscript"/>
        <sz val="10"/>
        <rFont val="Calibri"/>
        <family val="2"/>
        <scheme val="minor"/>
      </rPr>
      <t>50</t>
    </r>
    <r>
      <rPr>
        <vertAlign val="superscript"/>
        <sz val="10"/>
        <rFont val="Calibri"/>
        <family val="2"/>
        <scheme val="minor"/>
      </rPr>
      <t>ref</t>
    </r>
  </si>
  <si>
    <r>
      <t>Tabla 12-1 Basado en Hunt, 1984 y Kavazanjian, 1998.</t>
    </r>
    <r>
      <rPr>
        <vertAlign val="superscript"/>
        <sz val="10"/>
        <rFont val="Calibri"/>
        <family val="2"/>
        <scheme val="minor"/>
      </rPr>
      <t>3</t>
    </r>
  </si>
  <si>
    <r>
      <t>G</t>
    </r>
    <r>
      <rPr>
        <b/>
        <vertAlign val="subscript"/>
        <sz val="10"/>
        <rFont val="Calibri"/>
        <family val="2"/>
        <scheme val="minor"/>
      </rPr>
      <t>max</t>
    </r>
  </si>
  <si>
    <r>
      <t>G</t>
    </r>
    <r>
      <rPr>
        <vertAlign val="subscript"/>
        <sz val="10"/>
        <rFont val="Calibri"/>
        <family val="2"/>
        <scheme val="minor"/>
      </rPr>
      <t>0</t>
    </r>
    <r>
      <rPr>
        <vertAlign val="superscript"/>
        <sz val="10"/>
        <rFont val="Calibri"/>
        <family val="2"/>
        <scheme val="minor"/>
      </rPr>
      <t>ref</t>
    </r>
    <r>
      <rPr>
        <sz val="10"/>
        <rFont val="Calibri"/>
        <family val="2"/>
        <scheme val="minor"/>
      </rPr>
      <t xml:space="preserve"> = 0.7*G</t>
    </r>
    <r>
      <rPr>
        <vertAlign val="subscript"/>
        <sz val="10"/>
        <rFont val="Calibri"/>
        <family val="2"/>
        <scheme val="minor"/>
      </rPr>
      <t xml:space="preserve">max </t>
    </r>
    <r>
      <rPr>
        <sz val="10"/>
        <rFont val="Calibri"/>
        <family val="2"/>
        <scheme val="minor"/>
      </rPr>
      <t>(PLAXIS recomienda como mínimo el valor por módulo de elasticidad).</t>
    </r>
  </si>
  <si>
    <r>
      <t>T = 4H / V</t>
    </r>
    <r>
      <rPr>
        <vertAlign val="subscript"/>
        <sz val="10"/>
        <rFont val="Calibri"/>
        <family val="2"/>
        <scheme val="minor"/>
      </rPr>
      <t>s</t>
    </r>
  </si>
  <si>
    <r>
      <t>ω</t>
    </r>
    <r>
      <rPr>
        <b/>
        <vertAlign val="subscript"/>
        <sz val="10"/>
        <rFont val="Calibri"/>
        <family val="2"/>
      </rPr>
      <t>m</t>
    </r>
  </si>
  <si>
    <r>
      <t>ω = 2</t>
    </r>
    <r>
      <rPr>
        <sz val="10"/>
        <rFont val="Calibri"/>
        <family val="2"/>
      </rPr>
      <t>π</t>
    </r>
    <r>
      <rPr>
        <sz val="11.5"/>
        <rFont val="Calibri"/>
        <family val="2"/>
      </rPr>
      <t xml:space="preserve"> / T</t>
    </r>
  </si>
  <si>
    <r>
      <t>ω</t>
    </r>
    <r>
      <rPr>
        <b/>
        <vertAlign val="subscript"/>
        <sz val="10"/>
        <rFont val="Calibri"/>
        <family val="2"/>
        <scheme val="minor"/>
      </rPr>
      <t>n</t>
    </r>
  </si>
  <si>
    <r>
      <t>Tabla A.1 Soil Mechanics and Foundations - Muni Bundhu (2000).</t>
    </r>
    <r>
      <rPr>
        <vertAlign val="superscript"/>
        <sz val="10"/>
        <rFont val="Calibri"/>
        <family val="2"/>
        <scheme val="minor"/>
      </rPr>
      <t>1</t>
    </r>
  </si>
  <si>
    <r>
      <t>Estimado como (γ</t>
    </r>
    <r>
      <rPr>
        <vertAlign val="subscript"/>
        <sz val="10"/>
        <rFont val="Calibri"/>
        <family val="2"/>
        <scheme val="minor"/>
      </rPr>
      <t xml:space="preserve">unsat </t>
    </r>
    <r>
      <rPr>
        <sz val="10"/>
        <rFont val="Calibri"/>
        <family val="2"/>
        <scheme val="minor"/>
      </rPr>
      <t>)</t>
    </r>
  </si>
  <si>
    <r>
      <t>Tabla 9-2. Informe modelo númerico de presas</t>
    </r>
    <r>
      <rPr>
        <vertAlign val="superscript"/>
        <sz val="10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</si>
</sst>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"/>
    <numFmt numFmtId="166" formatCode="0.000"/>
  </numFmts>
  <fonts count="3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vertAlign val="sub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vertAlign val="subscript"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bscript"/>
      <sz val="10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</font>
    <font>
      <vertAlign val="superscript"/>
      <sz val="10"/>
      <name val="Calibri"/>
      <family val="2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vertAlign val="subscript"/>
      <sz val="10"/>
      <name val="Calibri"/>
      <family val="2"/>
    </font>
    <font>
      <sz val="11.5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9" fillId="0" borderId="0" xfId="0" applyFont="1"/>
    <xf numFmtId="2" fontId="0" fillId="0" borderId="0" xfId="0" applyNumberFormat="1"/>
    <xf numFmtId="164" fontId="0" fillId="0" borderId="0" xfId="0" applyNumberFormat="1"/>
    <xf numFmtId="2" fontId="0" fillId="0" borderId="4" xfId="0" applyNumberFormat="1" applyBorder="1"/>
    <xf numFmtId="2" fontId="0" fillId="0" borderId="0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11" fontId="0" fillId="0" borderId="4" xfId="0" applyNumberFormat="1" applyBorder="1"/>
    <xf numFmtId="0" fontId="0" fillId="0" borderId="0" xfId="0" applyBorder="1"/>
    <xf numFmtId="11" fontId="0" fillId="0" borderId="6" xfId="0" applyNumberFormat="1" applyBorder="1"/>
    <xf numFmtId="0" fontId="0" fillId="0" borderId="7" xfId="0" applyBorder="1"/>
    <xf numFmtId="2" fontId="1" fillId="0" borderId="0" xfId="0" applyNumberFormat="1" applyFont="1" applyBorder="1"/>
    <xf numFmtId="0" fontId="4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11" fontId="1" fillId="0" borderId="0" xfId="0" applyNumberFormat="1" applyFont="1" applyBorder="1"/>
    <xf numFmtId="0" fontId="1" fillId="0" borderId="0" xfId="0" applyFont="1" applyBorder="1"/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2" fontId="0" fillId="2" borderId="0" xfId="0" applyNumberFormat="1" applyFill="1" applyBorder="1"/>
    <xf numFmtId="2" fontId="0" fillId="0" borderId="0" xfId="0" applyNumberFormat="1" applyFill="1" applyBorder="1"/>
    <xf numFmtId="2" fontId="0" fillId="0" borderId="4" xfId="0" applyNumberFormat="1" applyFill="1" applyBorder="1"/>
    <xf numFmtId="2" fontId="0" fillId="2" borderId="7" xfId="0" applyNumberFormat="1" applyFill="1" applyBorder="1"/>
    <xf numFmtId="0" fontId="1" fillId="0" borderId="0" xfId="0" applyFont="1" applyAlignment="1">
      <alignment vertical="center"/>
    </xf>
    <xf numFmtId="2" fontId="0" fillId="2" borderId="10" xfId="0" applyNumberFormat="1" applyFill="1" applyBorder="1"/>
    <xf numFmtId="0" fontId="7" fillId="0" borderId="15" xfId="0" applyFont="1" applyBorder="1" applyAlignment="1">
      <alignment horizontal="center" vertical="center"/>
    </xf>
    <xf numFmtId="11" fontId="7" fillId="0" borderId="1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2" fontId="7" fillId="0" borderId="2" xfId="0" applyNumberFormat="1" applyFont="1" applyBorder="1" applyAlignment="1">
      <alignment vertical="center"/>
    </xf>
    <xf numFmtId="2" fontId="7" fillId="0" borderId="3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2" fontId="2" fillId="0" borderId="2" xfId="0" applyNumberFormat="1" applyFont="1" applyFill="1" applyBorder="1" applyAlignment="1">
      <alignment vertical="center"/>
    </xf>
    <xf numFmtId="2" fontId="0" fillId="2" borderId="11" xfId="0" applyNumberFormat="1" applyFill="1" applyBorder="1"/>
    <xf numFmtId="2" fontId="0" fillId="2" borderId="5" xfId="0" applyNumberFormat="1" applyFill="1" applyBorder="1"/>
    <xf numFmtId="2" fontId="0" fillId="2" borderId="8" xfId="0" applyNumberFormat="1" applyFill="1" applyBorder="1"/>
    <xf numFmtId="2" fontId="2" fillId="0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2" fontId="7" fillId="0" borderId="1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2" fontId="7" fillId="0" borderId="2" xfId="0" applyNumberFormat="1" applyFont="1" applyFill="1" applyBorder="1" applyAlignment="1">
      <alignment vertical="center"/>
    </xf>
    <xf numFmtId="2" fontId="0" fillId="0" borderId="6" xfId="0" applyNumberFormat="1" applyFill="1" applyBorder="1"/>
    <xf numFmtId="2" fontId="0" fillId="0" borderId="7" xfId="0" applyNumberFormat="1" applyFill="1" applyBorder="1"/>
    <xf numFmtId="0" fontId="13" fillId="0" borderId="0" xfId="0" applyFont="1"/>
    <xf numFmtId="0" fontId="5" fillId="0" borderId="0" xfId="0" applyFont="1"/>
    <xf numFmtId="0" fontId="5" fillId="3" borderId="0" xfId="0" applyFont="1" applyFill="1" applyAlignment="1">
      <alignment horizontal="center"/>
    </xf>
    <xf numFmtId="0" fontId="5" fillId="0" borderId="0" xfId="0" applyFont="1" applyAlignment="1"/>
    <xf numFmtId="0" fontId="2" fillId="0" borderId="0" xfId="0" applyFont="1" applyAlignment="1"/>
    <xf numFmtId="0" fontId="19" fillId="4" borderId="0" xfId="0" applyFont="1" applyFill="1" applyAlignment="1">
      <alignment vertical="center"/>
    </xf>
    <xf numFmtId="0" fontId="14" fillId="4" borderId="16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left" vertical="center" wrapText="1"/>
    </xf>
    <xf numFmtId="0" fontId="14" fillId="4" borderId="16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vertical="center"/>
    </xf>
    <xf numFmtId="0" fontId="14" fillId="0" borderId="16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2" fontId="5" fillId="0" borderId="16" xfId="0" applyNumberFormat="1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4" fillId="4" borderId="16" xfId="0" applyFont="1" applyFill="1" applyBorder="1" applyAlignment="1">
      <alignment vertical="center"/>
    </xf>
    <xf numFmtId="0" fontId="5" fillId="4" borderId="16" xfId="0" applyFont="1" applyFill="1" applyBorder="1" applyAlignment="1">
      <alignment vertical="center"/>
    </xf>
    <xf numFmtId="2" fontId="5" fillId="4" borderId="16" xfId="0" applyNumberFormat="1" applyFont="1" applyFill="1" applyBorder="1" applyAlignment="1">
      <alignment vertical="center"/>
    </xf>
    <xf numFmtId="0" fontId="5" fillId="4" borderId="16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vertical="center"/>
    </xf>
    <xf numFmtId="0" fontId="18" fillId="0" borderId="16" xfId="0" applyFont="1" applyFill="1" applyBorder="1" applyAlignment="1">
      <alignment vertical="center"/>
    </xf>
    <xf numFmtId="2" fontId="20" fillId="0" borderId="16" xfId="0" applyNumberFormat="1" applyFont="1" applyFill="1" applyBorder="1" applyAlignment="1">
      <alignment vertical="center"/>
    </xf>
    <xf numFmtId="0" fontId="20" fillId="0" borderId="16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18" fillId="4" borderId="16" xfId="0" applyFont="1" applyFill="1" applyBorder="1" applyAlignment="1">
      <alignment vertical="center"/>
    </xf>
    <xf numFmtId="2" fontId="20" fillId="4" borderId="16" xfId="0" applyNumberFormat="1" applyFont="1" applyFill="1" applyBorder="1" applyAlignment="1">
      <alignment vertical="center"/>
    </xf>
    <xf numFmtId="0" fontId="20" fillId="4" borderId="16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vertical="center"/>
    </xf>
    <xf numFmtId="0" fontId="20" fillId="0" borderId="16" xfId="0" applyFont="1" applyFill="1" applyBorder="1" applyAlignment="1">
      <alignment vertical="center"/>
    </xf>
    <xf numFmtId="0" fontId="20" fillId="4" borderId="16" xfId="0" applyFont="1" applyFill="1" applyBorder="1" applyAlignment="1">
      <alignment vertical="center"/>
    </xf>
    <xf numFmtId="0" fontId="19" fillId="0" borderId="17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4" borderId="0" xfId="0" applyFont="1" applyFill="1" applyAlignment="1">
      <alignment vertical="center"/>
    </xf>
    <xf numFmtId="0" fontId="18" fillId="4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4" borderId="0" xfId="0" applyFont="1" applyFill="1" applyAlignment="1">
      <alignment vertical="center"/>
    </xf>
    <xf numFmtId="0" fontId="15" fillId="0" borderId="16" xfId="0" applyFont="1" applyFill="1" applyBorder="1" applyAlignment="1">
      <alignment vertical="center"/>
    </xf>
    <xf numFmtId="0" fontId="5" fillId="4" borderId="16" xfId="0" applyFont="1" applyFill="1" applyBorder="1" applyAlignment="1">
      <alignment horizontal="center" vertical="center" textRotation="90"/>
    </xf>
    <xf numFmtId="0" fontId="20" fillId="4" borderId="0" xfId="0" applyFont="1" applyFill="1" applyBorder="1" applyAlignment="1">
      <alignment vertical="center"/>
    </xf>
    <xf numFmtId="2" fontId="20" fillId="4" borderId="0" xfId="0" applyNumberFormat="1" applyFont="1" applyFill="1" applyBorder="1" applyAlignment="1">
      <alignment vertical="center"/>
    </xf>
    <xf numFmtId="0" fontId="20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vertical="center"/>
    </xf>
    <xf numFmtId="11" fontId="5" fillId="0" borderId="16" xfId="0" applyNumberFormat="1" applyFont="1" applyFill="1" applyBorder="1" applyAlignment="1">
      <alignment vertical="center"/>
    </xf>
    <xf numFmtId="11" fontId="20" fillId="0" borderId="16" xfId="0" applyNumberFormat="1" applyFont="1" applyFill="1" applyBorder="1" applyAlignment="1">
      <alignment vertical="center"/>
    </xf>
    <xf numFmtId="11" fontId="20" fillId="4" borderId="16" xfId="0" applyNumberFormat="1" applyFont="1" applyFill="1" applyBorder="1" applyAlignment="1">
      <alignment vertical="center"/>
    </xf>
    <xf numFmtId="165" fontId="20" fillId="0" borderId="16" xfId="0" applyNumberFormat="1" applyFont="1" applyFill="1" applyBorder="1" applyAlignment="1">
      <alignment vertical="center"/>
    </xf>
    <xf numFmtId="2" fontId="0" fillId="0" borderId="9" xfId="0" applyNumberFormat="1" applyFill="1" applyBorder="1"/>
    <xf numFmtId="2" fontId="0" fillId="0" borderId="10" xfId="0" applyNumberFormat="1" applyFill="1" applyBorder="1"/>
    <xf numFmtId="0" fontId="20" fillId="0" borderId="0" xfId="0" applyFont="1"/>
    <xf numFmtId="0" fontId="20" fillId="4" borderId="0" xfId="0" applyFont="1" applyFill="1"/>
    <xf numFmtId="0" fontId="27" fillId="4" borderId="16" xfId="0" applyFont="1" applyFill="1" applyBorder="1" applyAlignment="1">
      <alignment horizontal="left" vertical="center"/>
    </xf>
    <xf numFmtId="0" fontId="27" fillId="0" borderId="16" xfId="0" applyFont="1" applyFill="1" applyBorder="1" applyAlignment="1">
      <alignment horizontal="left" vertical="center"/>
    </xf>
    <xf numFmtId="0" fontId="19" fillId="4" borderId="16" xfId="0" applyFont="1" applyFill="1" applyBorder="1"/>
    <xf numFmtId="0" fontId="2" fillId="0" borderId="0" xfId="0" applyFont="1"/>
    <xf numFmtId="166" fontId="0" fillId="0" borderId="19" xfId="0" applyNumberFormat="1" applyBorder="1"/>
    <xf numFmtId="2" fontId="0" fillId="0" borderId="19" xfId="0" applyNumberFormat="1" applyBorder="1"/>
    <xf numFmtId="0" fontId="2" fillId="0" borderId="0" xfId="0" applyFont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0" xfId="0" applyFont="1" applyFill="1"/>
    <xf numFmtId="11" fontId="2" fillId="4" borderId="0" xfId="0" applyNumberFormat="1" applyFont="1" applyFill="1"/>
    <xf numFmtId="0" fontId="0" fillId="0" borderId="23" xfId="0" applyBorder="1"/>
    <xf numFmtId="166" fontId="0" fillId="0" borderId="24" xfId="0" applyNumberFormat="1" applyBorder="1"/>
    <xf numFmtId="11" fontId="0" fillId="0" borderId="25" xfId="0" applyNumberFormat="1" applyBorder="1"/>
    <xf numFmtId="0" fontId="0" fillId="0" borderId="26" xfId="0" applyBorder="1"/>
    <xf numFmtId="11" fontId="0" fillId="0" borderId="27" xfId="0" applyNumberFormat="1" applyBorder="1"/>
    <xf numFmtId="0" fontId="0" fillId="0" borderId="28" xfId="0" applyBorder="1"/>
    <xf numFmtId="166" fontId="0" fillId="0" borderId="29" xfId="0" applyNumberFormat="1" applyBorder="1"/>
    <xf numFmtId="11" fontId="0" fillId="0" borderId="30" xfId="0" applyNumberFormat="1" applyBorder="1"/>
    <xf numFmtId="2" fontId="0" fillId="0" borderId="24" xfId="0" applyNumberFormat="1" applyBorder="1"/>
    <xf numFmtId="2" fontId="0" fillId="0" borderId="29" xfId="0" applyNumberFormat="1" applyBorder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right" vertical="center"/>
    </xf>
    <xf numFmtId="0" fontId="2" fillId="0" borderId="0" xfId="0" applyFont="1" applyAlignment="1">
      <alignment wrapText="1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0" fillId="0" borderId="16" xfId="0" applyFont="1" applyFill="1" applyBorder="1" applyAlignment="1">
      <alignment horizontal="center" vertical="center"/>
    </xf>
    <xf numFmtId="165" fontId="20" fillId="4" borderId="0" xfId="0" applyNumberFormat="1" applyFont="1" applyFill="1" applyAlignment="1">
      <alignment vertical="center"/>
    </xf>
    <xf numFmtId="164" fontId="20" fillId="4" borderId="0" xfId="0" applyNumberFormat="1" applyFont="1" applyFill="1" applyAlignment="1">
      <alignment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4" borderId="16" xfId="0" applyFont="1" applyFill="1" applyBorder="1" applyAlignment="1">
      <alignment horizontal="center" vertical="center" textRotation="90"/>
    </xf>
    <xf numFmtId="0" fontId="0" fillId="0" borderId="0" xfId="0" applyFont="1" applyAlignment="1">
      <alignment horizontal="left"/>
    </xf>
    <xf numFmtId="0" fontId="20" fillId="0" borderId="16" xfId="0" applyFont="1" applyFill="1" applyBorder="1" applyAlignment="1">
      <alignment horizontal="center" vertical="center" textRotation="90" wrapText="1"/>
    </xf>
    <xf numFmtId="0" fontId="5" fillId="3" borderId="0" xfId="0" applyFont="1" applyFill="1" applyAlignment="1">
      <alignment horizontal="center" vertical="center" textRotation="90"/>
    </xf>
    <xf numFmtId="0" fontId="5" fillId="0" borderId="16" xfId="0" applyFont="1" applyFill="1" applyBorder="1" applyAlignment="1">
      <alignment horizontal="center" vertical="center" textRotation="90"/>
    </xf>
    <xf numFmtId="0" fontId="20" fillId="0" borderId="16" xfId="0" applyFont="1" applyFill="1" applyBorder="1" applyAlignment="1">
      <alignment horizontal="left" vertical="center"/>
    </xf>
    <xf numFmtId="2" fontId="20" fillId="0" borderId="16" xfId="0" applyNumberFormat="1" applyFont="1" applyFill="1" applyBorder="1" applyAlignment="1">
      <alignment horizontal="right" vertical="center"/>
    </xf>
    <xf numFmtId="0" fontId="11" fillId="4" borderId="4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0" fillId="4" borderId="0" xfId="0" applyFont="1" applyFill="1" applyAlignment="1">
      <alignment horizontal="center"/>
    </xf>
    <xf numFmtId="0" fontId="5" fillId="4" borderId="0" xfId="0" applyFont="1" applyFill="1" applyBorder="1" applyAlignment="1">
      <alignment horizontal="center" vertical="center" textRotation="90"/>
    </xf>
    <xf numFmtId="0" fontId="19" fillId="0" borderId="0" xfId="0" applyFont="1"/>
    <xf numFmtId="0" fontId="30" fillId="0" borderId="0" xfId="0" applyFont="1" applyAlignment="1">
      <alignment horizontal="left"/>
    </xf>
    <xf numFmtId="0" fontId="7" fillId="0" borderId="0" xfId="0" applyFont="1" applyAlignment="1"/>
    <xf numFmtId="0" fontId="20" fillId="2" borderId="0" xfId="0" applyFont="1" applyFill="1"/>
    <xf numFmtId="0" fontId="20" fillId="2" borderId="0" xfId="0" applyFont="1" applyFill="1" applyAlignment="1"/>
    <xf numFmtId="0" fontId="19" fillId="2" borderId="0" xfId="0" applyFont="1" applyFill="1"/>
    <xf numFmtId="0" fontId="20" fillId="0" borderId="0" xfId="0" applyFont="1" applyAlignment="1"/>
    <xf numFmtId="0" fontId="20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 vertical="center" textRotation="90"/>
    </xf>
    <xf numFmtId="0" fontId="20" fillId="4" borderId="16" xfId="0" applyFont="1" applyFill="1" applyBorder="1" applyAlignment="1">
      <alignment horizontal="center" vertical="center" textRotation="90"/>
    </xf>
    <xf numFmtId="0" fontId="27" fillId="0" borderId="16" xfId="0" applyFont="1" applyFill="1" applyBorder="1" applyAlignment="1">
      <alignment vertical="center"/>
    </xf>
    <xf numFmtId="0" fontId="27" fillId="4" borderId="16" xfId="0" applyFont="1" applyFill="1" applyBorder="1" applyAlignment="1">
      <alignment vertical="center"/>
    </xf>
    <xf numFmtId="0" fontId="20" fillId="0" borderId="16" xfId="0" applyFont="1" applyFill="1" applyBorder="1" applyAlignment="1">
      <alignment horizontal="center" vertical="center" textRotation="90"/>
    </xf>
    <xf numFmtId="0" fontId="27" fillId="0" borderId="16" xfId="0" applyFont="1" applyFill="1" applyBorder="1" applyAlignment="1">
      <alignment horizontal="left" vertical="center" wrapText="1"/>
    </xf>
    <xf numFmtId="0" fontId="27" fillId="4" borderId="16" xfId="0" applyFont="1" applyFill="1" applyBorder="1" applyAlignment="1">
      <alignment horizontal="left" vertical="center" wrapText="1"/>
    </xf>
    <xf numFmtId="0" fontId="27" fillId="0" borderId="16" xfId="0" applyFont="1" applyFill="1" applyBorder="1" applyAlignment="1">
      <alignment horizontal="left" vertical="center" wrapText="1"/>
    </xf>
    <xf numFmtId="0" fontId="20" fillId="4" borderId="16" xfId="0" applyFont="1" applyFill="1" applyBorder="1" applyAlignment="1">
      <alignment horizontal="left" vertical="center"/>
    </xf>
    <xf numFmtId="0" fontId="27" fillId="0" borderId="16" xfId="0" applyFont="1" applyFill="1" applyBorder="1" applyAlignment="1">
      <alignment horizontal="left" vertical="center"/>
    </xf>
    <xf numFmtId="0" fontId="20" fillId="0" borderId="16" xfId="0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31" fillId="4" borderId="0" xfId="0" applyFont="1" applyFill="1" applyAlignment="1">
      <alignment vertical="center"/>
    </xf>
    <xf numFmtId="2" fontId="20" fillId="4" borderId="0" xfId="0" applyNumberFormat="1" applyFont="1" applyFill="1" applyAlignment="1">
      <alignment vertical="center"/>
    </xf>
    <xf numFmtId="0" fontId="20" fillId="4" borderId="0" xfId="0" applyFont="1" applyFill="1" applyAlignment="1">
      <alignment horizontal="center" vertical="center"/>
    </xf>
    <xf numFmtId="2" fontId="20" fillId="0" borderId="0" xfId="0" applyNumberFormat="1" applyFont="1" applyAlignment="1">
      <alignment vertical="center"/>
    </xf>
    <xf numFmtId="0" fontId="20" fillId="4" borderId="0" xfId="0" applyFont="1" applyFill="1" applyAlignment="1">
      <alignment horizontal="left" vertical="center"/>
    </xf>
    <xf numFmtId="2" fontId="20" fillId="4" borderId="0" xfId="0" applyNumberFormat="1" applyFont="1" applyFill="1" applyAlignment="1">
      <alignment horizontal="right" vertical="center"/>
    </xf>
    <xf numFmtId="0" fontId="20" fillId="4" borderId="0" xfId="0" applyFont="1" applyFill="1" applyAlignment="1">
      <alignment horizontal="center" vertical="center"/>
    </xf>
    <xf numFmtId="0" fontId="19" fillId="4" borderId="18" xfId="0" applyFont="1" applyFill="1" applyBorder="1" applyAlignment="1">
      <alignment vertical="center"/>
    </xf>
    <xf numFmtId="0" fontId="20" fillId="4" borderId="0" xfId="0" applyFont="1" applyFill="1" applyAlignment="1">
      <alignment horizontal="right" vertical="center"/>
    </xf>
    <xf numFmtId="2" fontId="19" fillId="4" borderId="0" xfId="0" applyNumberFormat="1" applyFont="1" applyFill="1" applyAlignment="1">
      <alignment horizontal="left" vertical="center"/>
    </xf>
    <xf numFmtId="2" fontId="7" fillId="2" borderId="2" xfId="0" applyNumberFormat="1" applyFont="1" applyFill="1" applyBorder="1" applyAlignment="1">
      <alignment vertical="center"/>
    </xf>
    <xf numFmtId="2" fontId="2" fillId="2" borderId="2" xfId="0" applyNumberFormat="1" applyFont="1" applyFill="1" applyBorder="1" applyAlignment="1">
      <alignment vertical="center"/>
    </xf>
    <xf numFmtId="0" fontId="2" fillId="2" borderId="13" xfId="0" applyFont="1" applyFill="1" applyBorder="1" applyAlignment="1">
      <alignment horizontal="center"/>
    </xf>
    <xf numFmtId="11" fontId="30" fillId="0" borderId="4" xfId="0" applyNumberFormat="1" applyFont="1" applyBorder="1"/>
    <xf numFmtId="0" fontId="30" fillId="0" borderId="0" xfId="0" applyFont="1" applyBorder="1"/>
    <xf numFmtId="2" fontId="30" fillId="0" borderId="0" xfId="0" applyNumberFormat="1" applyFont="1" applyBorder="1"/>
    <xf numFmtId="2" fontId="30" fillId="0" borderId="4" xfId="0" applyNumberFormat="1" applyFont="1" applyBorder="1"/>
    <xf numFmtId="2" fontId="30" fillId="2" borderId="0" xfId="0" applyNumberFormat="1" applyFont="1" applyFill="1" applyBorder="1"/>
    <xf numFmtId="2" fontId="30" fillId="0" borderId="5" xfId="0" applyNumberFormat="1" applyFont="1" applyBorder="1"/>
    <xf numFmtId="11" fontId="0" fillId="0" borderId="0" xfId="0" applyNumberFormat="1" applyBorder="1"/>
    <xf numFmtId="0" fontId="3" fillId="0" borderId="0" xfId="0" applyFont="1" applyBorder="1"/>
    <xf numFmtId="0" fontId="9" fillId="0" borderId="0" xfId="0" applyFont="1" applyBorder="1"/>
    <xf numFmtId="164" fontId="0" fillId="0" borderId="0" xfId="0" applyNumberFormat="1" applyBorder="1"/>
    <xf numFmtId="2" fontId="30" fillId="0" borderId="4" xfId="0" applyNumberFormat="1" applyFont="1" applyFill="1" applyBorder="1"/>
    <xf numFmtId="2" fontId="30" fillId="0" borderId="0" xfId="0" applyNumberFormat="1" applyFont="1" applyFill="1" applyBorder="1"/>
    <xf numFmtId="2" fontId="30" fillId="2" borderId="5" xfId="0" applyNumberFormat="1" applyFont="1" applyFill="1" applyBorder="1"/>
    <xf numFmtId="0" fontId="2" fillId="2" borderId="14" xfId="0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vertical="center"/>
    </xf>
    <xf numFmtId="2" fontId="2" fillId="2" borderId="3" xfId="0" applyNumberFormat="1" applyFont="1" applyFill="1" applyBorder="1"/>
    <xf numFmtId="2" fontId="7" fillId="2" borderId="3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reducción de módulo cortante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'3A Cortante _amortigu'!$G$1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'3A Cortante _amortigu'!$B$7:$B$43</c:f>
              <c:numCache>
                <c:formatCode>0.00E+00</c:formatCode>
                <c:ptCount val="37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  <c:pt idx="36">
                  <c:v>5.2838406082713341E-3</c:v>
                </c:pt>
              </c:numCache>
            </c:numRef>
          </c:xVal>
          <c:yVal>
            <c:numRef>
              <c:f>'3A Cortante _amortigu'!$G$7:$G$44</c:f>
              <c:numCache>
                <c:formatCode>0.00</c:formatCode>
                <c:ptCount val="38"/>
                <c:pt idx="0">
                  <c:v>0.98955335952515522</c:v>
                </c:pt>
                <c:pt idx="1">
                  <c:v>0.95107415926154348</c:v>
                </c:pt>
                <c:pt idx="2">
                  <c:v>0.90764634378249065</c:v>
                </c:pt>
                <c:pt idx="3">
                  <c:v>0.86832757795230986</c:v>
                </c:pt>
                <c:pt idx="4">
                  <c:v>0.83246134548957396</c:v>
                </c:pt>
                <c:pt idx="5">
                  <c:v>0.7995684634506891</c:v>
                </c:pt>
                <c:pt idx="6">
                  <c:v>0.7692702142772152</c:v>
                </c:pt>
                <c:pt idx="7">
                  <c:v>0.6685297000895023</c:v>
                </c:pt>
                <c:pt idx="8">
                  <c:v>0.50487129218172611</c:v>
                </c:pt>
                <c:pt idx="9">
                  <c:v>0.3401622996908637</c:v>
                </c:pt>
                <c:pt idx="10">
                  <c:v>0.25701360607339685</c:v>
                </c:pt>
                <c:pt idx="11">
                  <c:v>0.20675003779924883</c:v>
                </c:pt>
                <c:pt idx="12">
                  <c:v>0.17304463983713486</c:v>
                </c:pt>
                <c:pt idx="13">
                  <c:v>0.14885554373653231</c:v>
                </c:pt>
                <c:pt idx="14">
                  <c:v>0.11642954665050925</c:v>
                </c:pt>
                <c:pt idx="15">
                  <c:v>9.5672735891345784E-2</c:v>
                </c:pt>
                <c:pt idx="16">
                  <c:v>6.6283267844624738E-2</c:v>
                </c:pt>
                <c:pt idx="17">
                  <c:v>5.0771480912764122E-2</c:v>
                </c:pt>
                <c:pt idx="18">
                  <c:v>3.4646674146813661E-2</c:v>
                </c:pt>
                <c:pt idx="19">
                  <c:v>2.6329791474247299E-2</c:v>
                </c:pt>
                <c:pt idx="20">
                  <c:v>1.7821818681820978E-2</c:v>
                </c:pt>
                <c:pt idx="21">
                  <c:v>1.3487290340115698E-2</c:v>
                </c:pt>
                <c:pt idx="22">
                  <c:v>1.0857292115225958E-2</c:v>
                </c:pt>
                <c:pt idx="23">
                  <c:v>7.3114210602178153E-3</c:v>
                </c:pt>
                <c:pt idx="24">
                  <c:v>5.5188123233627651E-3</c:v>
                </c:pt>
                <c:pt idx="25">
                  <c:v>3.7098903470155764E-3</c:v>
                </c:pt>
                <c:pt idx="26">
                  <c:v>2.2474959156338903E-3</c:v>
                </c:pt>
                <c:pt idx="27">
                  <c:v>1.6150431358699091E-3</c:v>
                </c:pt>
                <c:pt idx="28">
                  <c:v>1.1375441429576916E-3</c:v>
                </c:pt>
                <c:pt idx="29">
                  <c:v>5.7543870706822098E-4</c:v>
                </c:pt>
                <c:pt idx="30">
                  <c:v>3.8619575812243179E-4</c:v>
                </c:pt>
                <c:pt idx="31">
                  <c:v>2.9101081871429901E-4</c:v>
                </c:pt>
                <c:pt idx="32">
                  <c:v>1.9528861149453736E-4</c:v>
                </c:pt>
                <c:pt idx="33">
                  <c:v>1.4714926968395492E-4</c:v>
                </c:pt>
                <c:pt idx="34">
                  <c:v>1.1814388739611603E-4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3ED-4B61-B92B-3C3A5B8F09E1}"/>
            </c:ext>
          </c:extLst>
        </c:ser>
        <c:ser>
          <c:idx val="1"/>
          <c:order val="1"/>
          <c:tx>
            <c:strRef>
              <c:f>'3A Cortante _amortigu'!$H$1</c:f>
              <c:strCache>
                <c:ptCount val="1"/>
                <c:pt idx="0">
                  <c:v>σ´m = 400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_amortigu'!$H$7:$H$41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0.97594836682461528</c:v>
                </c:pt>
                <c:pt idx="9">
                  <c:v>0.92281349971497062</c:v>
                </c:pt>
                <c:pt idx="10">
                  <c:v>0.88411170696046271</c:v>
                </c:pt>
                <c:pt idx="11">
                  <c:v>0.85214623773549003</c:v>
                </c:pt>
                <c:pt idx="12">
                  <c:v>0.82391447152624753</c:v>
                </c:pt>
                <c:pt idx="13">
                  <c:v>0.79814217252067732</c:v>
                </c:pt>
                <c:pt idx="14">
                  <c:v>0.7518097486504548</c:v>
                </c:pt>
                <c:pt idx="15">
                  <c:v>0.71078636852364097</c:v>
                </c:pt>
                <c:pt idx="16">
                  <c:v>0.62552772979643445</c:v>
                </c:pt>
                <c:pt idx="17">
                  <c:v>0.55862467875784849</c:v>
                </c:pt>
                <c:pt idx="18">
                  <c:v>0.46069805271279807</c:v>
                </c:pt>
                <c:pt idx="19">
                  <c:v>0.39257963504291299</c:v>
                </c:pt>
                <c:pt idx="20">
                  <c:v>0.30393524605671429</c:v>
                </c:pt>
                <c:pt idx="21">
                  <c:v>0.24860945401900353</c:v>
                </c:pt>
                <c:pt idx="22">
                  <c:v>0.21067639973304539</c:v>
                </c:pt>
                <c:pt idx="23">
                  <c:v>0.15306904704617161</c:v>
                </c:pt>
                <c:pt idx="24">
                  <c:v>0.12054211116683135</c:v>
                </c:pt>
                <c:pt idx="25">
                  <c:v>8.4905553871359257E-2</c:v>
                </c:pt>
                <c:pt idx="26">
                  <c:v>5.3646564774123898E-2</c:v>
                </c:pt>
                <c:pt idx="27">
                  <c:v>3.9331165006077438E-2</c:v>
                </c:pt>
                <c:pt idx="28">
                  <c:v>2.8157934326391913E-2</c:v>
                </c:pt>
                <c:pt idx="29">
                  <c:v>1.4550067308613671E-2</c:v>
                </c:pt>
                <c:pt idx="30">
                  <c:v>9.8436532522696747E-3</c:v>
                </c:pt>
                <c:pt idx="31">
                  <c:v>7.4496142931021305E-3</c:v>
                </c:pt>
                <c:pt idx="32">
                  <c:v>5.0224445709628361E-3</c:v>
                </c:pt>
                <c:pt idx="33">
                  <c:v>3.7938406976005959E-3</c:v>
                </c:pt>
                <c:pt idx="34">
                  <c:v>3.0508238066614827E-3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3ED-4B61-B92B-3C3A5B8F09E1}"/>
            </c:ext>
          </c:extLst>
        </c:ser>
        <c:ser>
          <c:idx val="2"/>
          <c:order val="2"/>
          <c:tx>
            <c:strRef>
              <c:f>'3A Cortante _amortigu'!$I$1</c:f>
              <c:strCache>
                <c:ptCount val="1"/>
                <c:pt idx="0">
                  <c:v>σ´m = 2000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_amortigu'!$I$7:$I$41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0.92316941066079372</c:v>
                </c:pt>
                <c:pt idx="19">
                  <c:v>0.81124149117032207</c:v>
                </c:pt>
                <c:pt idx="20">
                  <c:v>0.65114421353834095</c:v>
                </c:pt>
                <c:pt idx="21">
                  <c:v>0.54385543739566966</c:v>
                </c:pt>
                <c:pt idx="22">
                  <c:v>0.46727481449200492</c:v>
                </c:pt>
                <c:pt idx="23">
                  <c:v>0.34650222203279119</c:v>
                </c:pt>
                <c:pt idx="24">
                  <c:v>0.27599557383262824</c:v>
                </c:pt>
                <c:pt idx="25">
                  <c:v>0.19685550863614484</c:v>
                </c:pt>
                <c:pt idx="26">
                  <c:v>0.12579418557333508</c:v>
                </c:pt>
                <c:pt idx="27">
                  <c:v>9.2724621706481464E-2</c:v>
                </c:pt>
                <c:pt idx="28">
                  <c:v>6.6674666626778359E-2</c:v>
                </c:pt>
                <c:pt idx="29">
                  <c:v>3.4650168862478549E-2</c:v>
                </c:pt>
                <c:pt idx="30">
                  <c:v>2.349266234537889E-2</c:v>
                </c:pt>
                <c:pt idx="31">
                  <c:v>1.7799738008995494E-2</c:v>
                </c:pt>
                <c:pt idx="32">
                  <c:v>1.2015334532132271E-2</c:v>
                </c:pt>
                <c:pt idx="33">
                  <c:v>9.082191492161636E-3</c:v>
                </c:pt>
                <c:pt idx="34">
                  <c:v>7.3065551465378159E-3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3ED-4B61-B92B-3C3A5B8F09E1}"/>
            </c:ext>
          </c:extLst>
        </c:ser>
        <c:ser>
          <c:idx val="3"/>
          <c:order val="3"/>
          <c:tx>
            <c:strRef>
              <c:f>'3A Cortante _amortigu'!$J$1</c:f>
              <c:strCache>
                <c:ptCount val="1"/>
                <c:pt idx="0">
                  <c:v>σ´m = 3750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_amortigu'!$J$7:$J$41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0.87683411856053295</c:v>
                </c:pt>
                <c:pt idx="21">
                  <c:v>0.73835657706061197</c:v>
                </c:pt>
                <c:pt idx="22">
                  <c:v>0.6378151841873464</c:v>
                </c:pt>
                <c:pt idx="23">
                  <c:v>0.47674907147391626</c:v>
                </c:pt>
                <c:pt idx="24">
                  <c:v>0.3814320872673137</c:v>
                </c:pt>
                <c:pt idx="25">
                  <c:v>0.27339501936058874</c:v>
                </c:pt>
                <c:pt idx="26">
                  <c:v>0.17547700859281154</c:v>
                </c:pt>
                <c:pt idx="27">
                  <c:v>0.129618956599757</c:v>
                </c:pt>
                <c:pt idx="28">
                  <c:v>9.3363495444360581E-2</c:v>
                </c:pt>
                <c:pt idx="29">
                  <c:v>4.8628441297204353E-2</c:v>
                </c:pt>
                <c:pt idx="30">
                  <c:v>3.2997622116915315E-2</c:v>
                </c:pt>
                <c:pt idx="31">
                  <c:v>2.5012714546362318E-2</c:v>
                </c:pt>
                <c:pt idx="32">
                  <c:v>1.6892516175605121E-2</c:v>
                </c:pt>
                <c:pt idx="33">
                  <c:v>1.2772112337360458E-2</c:v>
                </c:pt>
                <c:pt idx="34">
                  <c:v>1.0276769093961472E-2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3ED-4B61-B92B-3C3A5B8F0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818072"/>
        <c:axId val="239818464"/>
      </c:scatterChart>
      <c:valAx>
        <c:axId val="239818072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818464"/>
        <c:crossesAt val="0"/>
        <c:crossBetween val="midCat"/>
      </c:valAx>
      <c:valAx>
        <c:axId val="23981846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Modulo Cortante</a:t>
                </a:r>
                <a:r>
                  <a:rPr lang="es-CO" b="1" baseline="0"/>
                  <a:t> - </a:t>
                </a:r>
                <a:r>
                  <a:rPr lang="es-CO" b="1"/>
                  <a:t>G / G</a:t>
                </a:r>
                <a:r>
                  <a:rPr lang="es-CO" b="1" baseline="-25000"/>
                  <a:t>max</a:t>
                </a:r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818072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944027615104811"/>
          <c:y val="0.11344023110601538"/>
          <c:w val="0.21992153042725332"/>
          <c:h val="0.2326922839141895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radio de amortiguación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'3A Cortante _amortigu'!$K$1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_amortigu'!$K$7:$K$41</c:f>
              <c:numCache>
                <c:formatCode>0.00</c:formatCode>
                <c:ptCount val="35"/>
                <c:pt idx="0">
                  <c:v>1.4312820087509373E-2</c:v>
                </c:pt>
                <c:pt idx="1">
                  <c:v>1.9563723586977017E-2</c:v>
                </c:pt>
                <c:pt idx="2">
                  <c:v>2.6184033423724867E-2</c:v>
                </c:pt>
                <c:pt idx="3">
                  <c:v>3.2812823507635314E-2</c:v>
                </c:pt>
                <c:pt idx="4">
                  <c:v>3.9385757178950639E-2</c:v>
                </c:pt>
                <c:pt idx="5">
                  <c:v>4.5855128137597546E-2</c:v>
                </c:pt>
                <c:pt idx="6">
                  <c:v>5.2187794226265516E-2</c:v>
                </c:pt>
                <c:pt idx="7">
                  <c:v>7.5819665260502406E-2</c:v>
                </c:pt>
                <c:pt idx="8">
                  <c:v>0.12265475369978493</c:v>
                </c:pt>
                <c:pt idx="9">
                  <c:v>0.18034454526133048</c:v>
                </c:pt>
                <c:pt idx="10">
                  <c:v>0.21348921831765108</c:v>
                </c:pt>
                <c:pt idx="11">
                  <c:v>0.23483379790280934</c:v>
                </c:pt>
                <c:pt idx="12">
                  <c:v>0.24969918031538904</c:v>
                </c:pt>
                <c:pt idx="13">
                  <c:v>0.26064078030455623</c:v>
                </c:pt>
                <c:pt idx="14">
                  <c:v>0.27566646198925393</c:v>
                </c:pt>
                <c:pt idx="15">
                  <c:v>0.28550024570104993</c:v>
                </c:pt>
                <c:pt idx="16">
                  <c:v>0.29971144154690565</c:v>
                </c:pt>
                <c:pt idx="17">
                  <c:v>0.30734803650332515</c:v>
                </c:pt>
                <c:pt idx="18">
                  <c:v>0.3153859732664348</c:v>
                </c:pt>
                <c:pt idx="19">
                  <c:v>0.31957146255606295</c:v>
                </c:pt>
                <c:pt idx="20">
                  <c:v>0.32388105147353768</c:v>
                </c:pt>
                <c:pt idx="21">
                  <c:v>0.32608750586230528</c:v>
                </c:pt>
                <c:pt idx="22">
                  <c:v>0.32742985813155323</c:v>
                </c:pt>
                <c:pt idx="23">
                  <c:v>0.32924394559765124</c:v>
                </c:pt>
                <c:pt idx="24">
                  <c:v>0.33016292168735811</c:v>
                </c:pt>
                <c:pt idx="25">
                  <c:v>0.33109153201802355</c:v>
                </c:pt>
                <c:pt idx="26">
                  <c:v>0.33184318592002482</c:v>
                </c:pt>
                <c:pt idx="27">
                  <c:v>0.33216851790451224</c:v>
                </c:pt>
                <c:pt idx="28">
                  <c:v>0.3324142455070862</c:v>
                </c:pt>
                <c:pt idx="29">
                  <c:v>0.33270362679060361</c:v>
                </c:pt>
                <c:pt idx="30">
                  <c:v>0.33280107997328673</c:v>
                </c:pt>
                <c:pt idx="31">
                  <c:v>0.33285010201143822</c:v>
                </c:pt>
                <c:pt idx="32">
                  <c:v>0.33289940431860315</c:v>
                </c:pt>
                <c:pt idx="33">
                  <c:v>0.33292420013187818</c:v>
                </c:pt>
                <c:pt idx="34">
                  <c:v>0.33293914078199599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722-470A-ACFA-25D66425394F}"/>
            </c:ext>
          </c:extLst>
        </c:ser>
        <c:ser>
          <c:idx val="1"/>
          <c:order val="1"/>
          <c:tx>
            <c:strRef>
              <c:f>'3A Cortante _amortigu'!$L$1</c:f>
              <c:strCache>
                <c:ptCount val="1"/>
                <c:pt idx="0">
                  <c:v>σ´m = 1000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_amortigu'!$L$7:$L$41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1.2987000000000012E-2</c:v>
                </c:pt>
                <c:pt idx="3">
                  <c:v>1.2987000000000012E-2</c:v>
                </c:pt>
                <c:pt idx="4">
                  <c:v>1.2987000000000012E-2</c:v>
                </c:pt>
                <c:pt idx="5">
                  <c:v>1.2987000000000012E-2</c:v>
                </c:pt>
                <c:pt idx="6">
                  <c:v>1.2987000000000012E-2</c:v>
                </c:pt>
                <c:pt idx="7">
                  <c:v>1.2987000000000012E-2</c:v>
                </c:pt>
                <c:pt idx="8">
                  <c:v>1.6103331329550913E-2</c:v>
                </c:pt>
                <c:pt idx="9">
                  <c:v>2.3788248779515971E-2</c:v>
                </c:pt>
                <c:pt idx="10">
                  <c:v>3.0079272757029638E-2</c:v>
                </c:pt>
                <c:pt idx="11">
                  <c:v>3.5716098672288088E-2</c:v>
                </c:pt>
                <c:pt idx="12">
                  <c:v>4.1026151312687206E-2</c:v>
                </c:pt>
                <c:pt idx="13">
                  <c:v>4.6145202825228514E-2</c:v>
                </c:pt>
                <c:pt idx="14">
                  <c:v>5.5999946385259174E-2</c:v>
                </c:pt>
                <c:pt idx="15">
                  <c:v>6.5424777478199442E-2</c:v>
                </c:pt>
                <c:pt idx="16">
                  <c:v>8.7113325234594544E-2</c:v>
                </c:pt>
                <c:pt idx="17">
                  <c:v>0.10611900128946793</c:v>
                </c:pt>
                <c:pt idx="18">
                  <c:v>0.13708755261477212</c:v>
                </c:pt>
                <c:pt idx="19">
                  <c:v>0.16083663693908093</c:v>
                </c:pt>
                <c:pt idx="20">
                  <c:v>0.19445364562423473</c:v>
                </c:pt>
                <c:pt idx="21">
                  <c:v>0.2169894192942102</c:v>
                </c:pt>
                <c:pt idx="22">
                  <c:v>0.23313095342226098</c:v>
                </c:pt>
                <c:pt idx="23">
                  <c:v>0.25871843667040079</c:v>
                </c:pt>
                <c:pt idx="24">
                  <c:v>0.27373804419566217</c:v>
                </c:pt>
                <c:pt idx="25">
                  <c:v>0.29066755970338964</c:v>
                </c:pt>
                <c:pt idx="26">
                  <c:v>0.30592551668053769</c:v>
                </c:pt>
                <c:pt idx="27">
                  <c:v>0.3130403778991922</c:v>
                </c:pt>
                <c:pt idx="28">
                  <c:v>0.31864913089656177</c:v>
                </c:pt>
                <c:pt idx="29">
                  <c:v>0.3255458298605593</c:v>
                </c:pt>
                <c:pt idx="30">
                  <c:v>0.32794794056961973</c:v>
                </c:pt>
                <c:pt idx="31">
                  <c:v>0.32917315327270374</c:v>
                </c:pt>
                <c:pt idx="32">
                  <c:v>0.33041760500301331</c:v>
                </c:pt>
                <c:pt idx="33">
                  <c:v>0.3310484078363673</c:v>
                </c:pt>
                <c:pt idx="34">
                  <c:v>0.33143018131716351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722-470A-ACFA-25D66425394F}"/>
            </c:ext>
          </c:extLst>
        </c:ser>
        <c:ser>
          <c:idx val="2"/>
          <c:order val="2"/>
          <c:tx>
            <c:strRef>
              <c:f>'3A Cortante _amortigu'!$M$1</c:f>
              <c:strCache>
                <c:ptCount val="1"/>
                <c:pt idx="0">
                  <c:v>σ´m = 2000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_amortigu'!$M$7:$M$41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1.2987000000000012E-2</c:v>
                </c:pt>
                <c:pt idx="3">
                  <c:v>1.2987000000000012E-2</c:v>
                </c:pt>
                <c:pt idx="4">
                  <c:v>1.2987000000000012E-2</c:v>
                </c:pt>
                <c:pt idx="5">
                  <c:v>1.2987000000000012E-2</c:v>
                </c:pt>
                <c:pt idx="6">
                  <c:v>1.2987000000000012E-2</c:v>
                </c:pt>
                <c:pt idx="7">
                  <c:v>1.2987000000000012E-2</c:v>
                </c:pt>
                <c:pt idx="8">
                  <c:v>1.2987000000000012E-2</c:v>
                </c:pt>
                <c:pt idx="9">
                  <c:v>1.2987000000000012E-2</c:v>
                </c:pt>
                <c:pt idx="10">
                  <c:v>1.2987000000000012E-2</c:v>
                </c:pt>
                <c:pt idx="11">
                  <c:v>1.2987000000000012E-2</c:v>
                </c:pt>
                <c:pt idx="12">
                  <c:v>1.2987000000000012E-2</c:v>
                </c:pt>
                <c:pt idx="13">
                  <c:v>1.2987000000000012E-2</c:v>
                </c:pt>
                <c:pt idx="14">
                  <c:v>1.2987000000000012E-2</c:v>
                </c:pt>
                <c:pt idx="15">
                  <c:v>1.2987000000000012E-2</c:v>
                </c:pt>
                <c:pt idx="16">
                  <c:v>1.2987000000000012E-2</c:v>
                </c:pt>
                <c:pt idx="17">
                  <c:v>1.2987000000000012E-2</c:v>
                </c:pt>
                <c:pt idx="18">
                  <c:v>2.3733107643729538E-2</c:v>
                </c:pt>
                <c:pt idx="19">
                  <c:v>4.351094175685119E-2</c:v>
                </c:pt>
                <c:pt idx="20">
                  <c:v>8.0298731134862508E-2</c:v>
                </c:pt>
                <c:pt idx="21">
                  <c:v>0.11054999870890254</c:v>
                </c:pt>
                <c:pt idx="22">
                  <c:v>0.13489046544385569</c:v>
                </c:pt>
                <c:pt idx="23">
                  <c:v>0.17792804164595219</c:v>
                </c:pt>
                <c:pt idx="24">
                  <c:v>0.20568495966654704</c:v>
                </c:pt>
                <c:pt idx="25">
                  <c:v>0.23915169345885517</c:v>
                </c:pt>
                <c:pt idx="26">
                  <c:v>0.27128489778334547</c:v>
                </c:pt>
                <c:pt idx="27">
                  <c:v>0.2869105867241083</c:v>
                </c:pt>
                <c:pt idx="28">
                  <c:v>0.29951996697119943</c:v>
                </c:pt>
                <c:pt idx="29">
                  <c:v>0.31538422021727391</c:v>
                </c:pt>
                <c:pt idx="30">
                  <c:v>0.3210054291739256</c:v>
                </c:pt>
                <c:pt idx="31">
                  <c:v>0.32389227286883271</c:v>
                </c:pt>
                <c:pt idx="32">
                  <c:v>0.32683846013472218</c:v>
                </c:pt>
                <c:pt idx="33">
                  <c:v>0.32833739616316593</c:v>
                </c:pt>
                <c:pt idx="34">
                  <c:v>0.32924643839782047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722-470A-ACFA-25D66425394F}"/>
            </c:ext>
          </c:extLst>
        </c:ser>
        <c:ser>
          <c:idx val="3"/>
          <c:order val="3"/>
          <c:tx>
            <c:strRef>
              <c:f>'3A Cortante _amortigu'!$N$1</c:f>
              <c:strCache>
                <c:ptCount val="1"/>
                <c:pt idx="0">
                  <c:v>σ´m = 3740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_amortigu'!$N$7:$N$41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1.2987000000000012E-2</c:v>
                </c:pt>
                <c:pt idx="3">
                  <c:v>1.2987000000000012E-2</c:v>
                </c:pt>
                <c:pt idx="4">
                  <c:v>1.2987000000000012E-2</c:v>
                </c:pt>
                <c:pt idx="5">
                  <c:v>1.2987000000000012E-2</c:v>
                </c:pt>
                <c:pt idx="6">
                  <c:v>1.2987000000000012E-2</c:v>
                </c:pt>
                <c:pt idx="7">
                  <c:v>1.2987000000000012E-2</c:v>
                </c:pt>
                <c:pt idx="8">
                  <c:v>1.2987000000000012E-2</c:v>
                </c:pt>
                <c:pt idx="9">
                  <c:v>1.2987000000000012E-2</c:v>
                </c:pt>
                <c:pt idx="10">
                  <c:v>1.2987000000000012E-2</c:v>
                </c:pt>
                <c:pt idx="11">
                  <c:v>1.2987000000000012E-2</c:v>
                </c:pt>
                <c:pt idx="12">
                  <c:v>1.2987000000000012E-2</c:v>
                </c:pt>
                <c:pt idx="13">
                  <c:v>1.2987000000000012E-2</c:v>
                </c:pt>
                <c:pt idx="14">
                  <c:v>1.2987000000000012E-2</c:v>
                </c:pt>
                <c:pt idx="15">
                  <c:v>1.2987000000000012E-2</c:v>
                </c:pt>
                <c:pt idx="16">
                  <c:v>1.2987000000000012E-2</c:v>
                </c:pt>
                <c:pt idx="17">
                  <c:v>1.2987000000000012E-2</c:v>
                </c:pt>
                <c:pt idx="18">
                  <c:v>1.2987000000000012E-2</c:v>
                </c:pt>
                <c:pt idx="19">
                  <c:v>1.2987000000000012E-2</c:v>
                </c:pt>
                <c:pt idx="20">
                  <c:v>3.132755058029222E-2</c:v>
                </c:pt>
                <c:pt idx="21">
                  <c:v>5.9018339293952733E-2</c:v>
                </c:pt>
                <c:pt idx="22">
                  <c:v>8.3812610373659169E-2</c:v>
                </c:pt>
                <c:pt idx="23">
                  <c:v>0.13175509210107952</c:v>
                </c:pt>
                <c:pt idx="24">
                  <c:v>0.16489559174592375</c:v>
                </c:pt>
                <c:pt idx="25">
                  <c:v>0.20674584030800516</c:v>
                </c:pt>
                <c:pt idx="26">
                  <c:v>0.24861156807353266</c:v>
                </c:pt>
                <c:pt idx="27">
                  <c:v>0.26950519284933006</c:v>
                </c:pt>
                <c:pt idx="28">
                  <c:v>0.28660466961368697</c:v>
                </c:pt>
                <c:pt idx="29">
                  <c:v>0.30841045760347985</c:v>
                </c:pt>
                <c:pt idx="30">
                  <c:v>0.31621371662693926</c:v>
                </c:pt>
                <c:pt idx="31">
                  <c:v>0.32023676042483029</c:v>
                </c:pt>
                <c:pt idx="32">
                  <c:v>0.32435348741393594</c:v>
                </c:pt>
                <c:pt idx="33">
                  <c:v>0.32645226580524606</c:v>
                </c:pt>
                <c:pt idx="34">
                  <c:v>0.32772652103561739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722-470A-ACFA-25D664253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819248"/>
        <c:axId val="239819640"/>
      </c:scatterChart>
      <c:valAx>
        <c:axId val="239819248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819640"/>
        <c:crossesAt val="0"/>
        <c:crossBetween val="midCat"/>
      </c:valAx>
      <c:valAx>
        <c:axId val="239819640"/>
        <c:scaling>
          <c:orientation val="minMax"/>
          <c:max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 baseline="0"/>
                  <a:t>Radio de amortiguación - </a:t>
                </a:r>
                <a:r>
                  <a:rPr lang="el-GR" b="1"/>
                  <a:t>ξ</a:t>
                </a:r>
                <a:endParaRPr lang="es-CO" b="1" baseline="-25000"/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819248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944027615104811"/>
          <c:y val="0.52124021262048126"/>
          <c:w val="0.21795785836048845"/>
          <c:h val="0.23193652264055228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reducción de módulo cortante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'3B Cortante _amortigu'!$G$1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'3B Cortante _amortigu'!$B$7:$B$43</c:f>
              <c:numCache>
                <c:formatCode>0.00E+00</c:formatCode>
                <c:ptCount val="37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  <c:pt idx="36">
                  <c:v>5.2838406082713341E-3</c:v>
                </c:pt>
              </c:numCache>
            </c:numRef>
          </c:xVal>
          <c:yVal>
            <c:numRef>
              <c:f>'3B Cortante _amortigu'!$G$7:$G$44</c:f>
              <c:numCache>
                <c:formatCode>0.00</c:formatCode>
                <c:ptCount val="38"/>
                <c:pt idx="0">
                  <c:v>0.98955335952515522</c:v>
                </c:pt>
                <c:pt idx="1">
                  <c:v>0.95107415926154348</c:v>
                </c:pt>
                <c:pt idx="2">
                  <c:v>0.90764634378249065</c:v>
                </c:pt>
                <c:pt idx="3">
                  <c:v>0.86832757795230986</c:v>
                </c:pt>
                <c:pt idx="4">
                  <c:v>0.83246134548957396</c:v>
                </c:pt>
                <c:pt idx="5">
                  <c:v>0.7995684634506891</c:v>
                </c:pt>
                <c:pt idx="6">
                  <c:v>0.7692702142772152</c:v>
                </c:pt>
                <c:pt idx="7">
                  <c:v>0.6685297000895023</c:v>
                </c:pt>
                <c:pt idx="8">
                  <c:v>0.50487129218172611</c:v>
                </c:pt>
                <c:pt idx="9">
                  <c:v>0.3401622996908637</c:v>
                </c:pt>
                <c:pt idx="10">
                  <c:v>0.25701360607339685</c:v>
                </c:pt>
                <c:pt idx="11">
                  <c:v>0.20675003779924883</c:v>
                </c:pt>
                <c:pt idx="12">
                  <c:v>0.17304463983713486</c:v>
                </c:pt>
                <c:pt idx="13">
                  <c:v>0.14885554373653231</c:v>
                </c:pt>
                <c:pt idx="14">
                  <c:v>0.11642954665050925</c:v>
                </c:pt>
                <c:pt idx="15">
                  <c:v>9.5672735891345784E-2</c:v>
                </c:pt>
                <c:pt idx="16">
                  <c:v>6.6283267844624738E-2</c:v>
                </c:pt>
                <c:pt idx="17">
                  <c:v>5.0771480912764122E-2</c:v>
                </c:pt>
                <c:pt idx="18">
                  <c:v>3.4646674146813661E-2</c:v>
                </c:pt>
                <c:pt idx="19">
                  <c:v>2.6329791474247299E-2</c:v>
                </c:pt>
                <c:pt idx="20">
                  <c:v>1.7821818681820978E-2</c:v>
                </c:pt>
                <c:pt idx="21">
                  <c:v>1.3487290340115698E-2</c:v>
                </c:pt>
                <c:pt idx="22">
                  <c:v>1.0857292115225958E-2</c:v>
                </c:pt>
                <c:pt idx="23">
                  <c:v>7.3114210602178153E-3</c:v>
                </c:pt>
                <c:pt idx="24">
                  <c:v>5.5188123233627651E-3</c:v>
                </c:pt>
                <c:pt idx="25">
                  <c:v>3.7098903470155764E-3</c:v>
                </c:pt>
                <c:pt idx="26">
                  <c:v>2.2474959156338903E-3</c:v>
                </c:pt>
                <c:pt idx="27">
                  <c:v>1.6150431358699091E-3</c:v>
                </c:pt>
                <c:pt idx="28">
                  <c:v>1.1375441429576916E-3</c:v>
                </c:pt>
                <c:pt idx="29">
                  <c:v>5.7543870706822098E-4</c:v>
                </c:pt>
                <c:pt idx="30">
                  <c:v>3.8619575812243179E-4</c:v>
                </c:pt>
                <c:pt idx="31">
                  <c:v>2.9101081871429901E-4</c:v>
                </c:pt>
                <c:pt idx="32">
                  <c:v>1.9528861149453736E-4</c:v>
                </c:pt>
                <c:pt idx="33">
                  <c:v>1.4714926968395492E-4</c:v>
                </c:pt>
                <c:pt idx="34">
                  <c:v>1.1814388739611603E-4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656-4BC6-A69E-0EA607B5AEE2}"/>
            </c:ext>
          </c:extLst>
        </c:ser>
        <c:ser>
          <c:idx val="1"/>
          <c:order val="1"/>
          <c:tx>
            <c:strRef>
              <c:f>'3B Cortante _amortigu'!$H$1</c:f>
              <c:strCache>
                <c:ptCount val="1"/>
                <c:pt idx="0">
                  <c:v>σ´m = 50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_amortigu'!$H$7:$H$41</c:f>
              <c:numCache>
                <c:formatCode>0.00</c:formatCode>
                <c:ptCount val="35"/>
                <c:pt idx="0">
                  <c:v>1</c:v>
                </c:pt>
                <c:pt idx="1">
                  <c:v>0.99783560702914209</c:v>
                </c:pt>
                <c:pt idx="2">
                  <c:v>0.98540012926937226</c:v>
                </c:pt>
                <c:pt idx="3">
                  <c:v>0.97126308019935259</c:v>
                </c:pt>
                <c:pt idx="4">
                  <c:v>0.95672016261859638</c:v>
                </c:pt>
                <c:pt idx="5">
                  <c:v>0.94226700889764203</c:v>
                </c:pt>
                <c:pt idx="6">
                  <c:v>0.92812939061937871</c:v>
                </c:pt>
                <c:pt idx="7">
                  <c:v>0.87614553120322025</c:v>
                </c:pt>
                <c:pt idx="8">
                  <c:v>0.77639039223109341</c:v>
                </c:pt>
                <c:pt idx="9">
                  <c:v>0.65265749253836547</c:v>
                </c:pt>
                <c:pt idx="10">
                  <c:v>0.57582141810183374</c:v>
                </c:pt>
                <c:pt idx="11">
                  <c:v>0.52124745028109021</c:v>
                </c:pt>
                <c:pt idx="12">
                  <c:v>0.47936496055150257</c:v>
                </c:pt>
                <c:pt idx="13">
                  <c:v>0.44561394317025083</c:v>
                </c:pt>
                <c:pt idx="14">
                  <c:v>0.39352098250101075</c:v>
                </c:pt>
                <c:pt idx="15">
                  <c:v>0.35437289530891647</c:v>
                </c:pt>
                <c:pt idx="16">
                  <c:v>0.28701892882309921</c:v>
                </c:pt>
                <c:pt idx="17">
                  <c:v>0.24302413437410295</c:v>
                </c:pt>
                <c:pt idx="18">
                  <c:v>0.18767127365444328</c:v>
                </c:pt>
                <c:pt idx="19">
                  <c:v>0.1536919383895726</c:v>
                </c:pt>
                <c:pt idx="20">
                  <c:v>0.11356734191801461</c:v>
                </c:pt>
                <c:pt idx="21">
                  <c:v>9.0421496948363669E-2</c:v>
                </c:pt>
                <c:pt idx="22">
                  <c:v>7.5271373801518701E-2</c:v>
                </c:pt>
                <c:pt idx="23">
                  <c:v>5.3266131811175878E-2</c:v>
                </c:pt>
                <c:pt idx="24">
                  <c:v>4.1334615606386155E-2</c:v>
                </c:pt>
                <c:pt idx="25">
                  <c:v>2.8646531083735046E-2</c:v>
                </c:pt>
                <c:pt idx="26">
                  <c:v>1.7837650000315078E-2</c:v>
                </c:pt>
                <c:pt idx="27">
                  <c:v>1.2987025305881278E-2</c:v>
                </c:pt>
                <c:pt idx="28">
                  <c:v>9.2452036853830858E-3</c:v>
                </c:pt>
                <c:pt idx="29">
                  <c:v>4.7421586989442634E-3</c:v>
                </c:pt>
                <c:pt idx="30">
                  <c:v>3.1993267389839055E-3</c:v>
                </c:pt>
                <c:pt idx="31">
                  <c:v>2.4176032549888043E-3</c:v>
                </c:pt>
                <c:pt idx="32">
                  <c:v>1.6272997139069238E-3</c:v>
                </c:pt>
                <c:pt idx="33">
                  <c:v>1.2281621279500851E-3</c:v>
                </c:pt>
                <c:pt idx="34">
                  <c:v>9.8708836754933808E-4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656-4BC6-A69E-0EA607B5AEE2}"/>
            </c:ext>
          </c:extLst>
        </c:ser>
        <c:ser>
          <c:idx val="2"/>
          <c:order val="2"/>
          <c:tx>
            <c:strRef>
              <c:f>'3B Cortante _amortigu'!$I$1</c:f>
              <c:strCache>
                <c:ptCount val="1"/>
                <c:pt idx="0">
                  <c:v>σ´m = 100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_amortigu'!$I$7:$I$41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0.99985577673490567</c:v>
                </c:pt>
                <c:pt idx="3">
                  <c:v>0.99073488588350456</c:v>
                </c:pt>
                <c:pt idx="4">
                  <c:v>0.98059691754650335</c:v>
                </c:pt>
                <c:pt idx="5">
                  <c:v>0.97008645270802674</c:v>
                </c:pt>
                <c:pt idx="6">
                  <c:v>0.95952048926802769</c:v>
                </c:pt>
                <c:pt idx="7">
                  <c:v>0.91915228712296104</c:v>
                </c:pt>
                <c:pt idx="8">
                  <c:v>0.83790680104276316</c:v>
                </c:pt>
                <c:pt idx="9">
                  <c:v>0.73253469409537186</c:v>
                </c:pt>
                <c:pt idx="10">
                  <c:v>0.66429490820287429</c:v>
                </c:pt>
                <c:pt idx="11">
                  <c:v>0.61404566923814208</c:v>
                </c:pt>
                <c:pt idx="12">
                  <c:v>0.57421107891315759</c:v>
                </c:pt>
                <c:pt idx="13">
                  <c:v>0.54116861339301137</c:v>
                </c:pt>
                <c:pt idx="14">
                  <c:v>0.48829384148347943</c:v>
                </c:pt>
                <c:pt idx="15">
                  <c:v>0.44690995424618662</c:v>
                </c:pt>
                <c:pt idx="16">
                  <c:v>0.37212531487611195</c:v>
                </c:pt>
                <c:pt idx="17">
                  <c:v>0.32073004305861674</c:v>
                </c:pt>
                <c:pt idx="18">
                  <c:v>0.25316519163167006</c:v>
                </c:pt>
                <c:pt idx="19">
                  <c:v>0.21009222522988247</c:v>
                </c:pt>
                <c:pt idx="20">
                  <c:v>0.15767493579239777</c:v>
                </c:pt>
                <c:pt idx="21">
                  <c:v>0.12667386110255013</c:v>
                </c:pt>
                <c:pt idx="22">
                  <c:v>0.10607796778897959</c:v>
                </c:pt>
                <c:pt idx="23">
                  <c:v>7.5729176191898132E-2</c:v>
                </c:pt>
                <c:pt idx="24">
                  <c:v>5.9054844908677059E-2</c:v>
                </c:pt>
                <c:pt idx="25">
                  <c:v>4.1149073310911402E-2</c:v>
                </c:pt>
                <c:pt idx="26">
                  <c:v>2.5747737013169601E-2</c:v>
                </c:pt>
                <c:pt idx="27">
                  <c:v>1.8789651626604925E-2</c:v>
                </c:pt>
                <c:pt idx="28">
                  <c:v>1.3401227701417728E-2</c:v>
                </c:pt>
                <c:pt idx="29">
                  <c:v>6.8908435531232258E-3</c:v>
                </c:pt>
                <c:pt idx="30">
                  <c:v>4.6532655019439371E-3</c:v>
                </c:pt>
                <c:pt idx="31">
                  <c:v>3.51804413614549E-3</c:v>
                </c:pt>
                <c:pt idx="32">
                  <c:v>2.3692819702029011E-3</c:v>
                </c:pt>
                <c:pt idx="33">
                  <c:v>1.7886697590957395E-3</c:v>
                </c:pt>
                <c:pt idx="34">
                  <c:v>1.4378372528235524E-3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656-4BC6-A69E-0EA607B5AEE2}"/>
            </c:ext>
          </c:extLst>
        </c:ser>
        <c:ser>
          <c:idx val="3"/>
          <c:order val="3"/>
          <c:tx>
            <c:strRef>
              <c:f>'3B Cortante _amortigu'!$J$1</c:f>
              <c:strCache>
                <c:ptCount val="1"/>
                <c:pt idx="0">
                  <c:v>σ´m = 2000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_amortigu'!$J$7:$J$41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0.92316941066079372</c:v>
                </c:pt>
                <c:pt idx="19">
                  <c:v>0.81124149117032207</c:v>
                </c:pt>
                <c:pt idx="20">
                  <c:v>0.65114421353834095</c:v>
                </c:pt>
                <c:pt idx="21">
                  <c:v>0.54385543739566966</c:v>
                </c:pt>
                <c:pt idx="22">
                  <c:v>0.46727481449200492</c:v>
                </c:pt>
                <c:pt idx="23">
                  <c:v>0.34650222203279119</c:v>
                </c:pt>
                <c:pt idx="24">
                  <c:v>0.27599557383262824</c:v>
                </c:pt>
                <c:pt idx="25">
                  <c:v>0.19685550863614484</c:v>
                </c:pt>
                <c:pt idx="26">
                  <c:v>0.12579418557333508</c:v>
                </c:pt>
                <c:pt idx="27">
                  <c:v>9.2724621706481464E-2</c:v>
                </c:pt>
                <c:pt idx="28">
                  <c:v>6.6674666626778359E-2</c:v>
                </c:pt>
                <c:pt idx="29">
                  <c:v>3.4650168862478549E-2</c:v>
                </c:pt>
                <c:pt idx="30">
                  <c:v>2.349266234537889E-2</c:v>
                </c:pt>
                <c:pt idx="31">
                  <c:v>1.7799738008995494E-2</c:v>
                </c:pt>
                <c:pt idx="32">
                  <c:v>1.2015334532132271E-2</c:v>
                </c:pt>
                <c:pt idx="33">
                  <c:v>9.082191492161636E-3</c:v>
                </c:pt>
                <c:pt idx="34">
                  <c:v>7.3065551465378159E-3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656-4BC6-A69E-0EA607B5A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820032"/>
        <c:axId val="239820424"/>
      </c:scatterChart>
      <c:valAx>
        <c:axId val="239820032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820424"/>
        <c:crossesAt val="0"/>
        <c:crossBetween val="midCat"/>
      </c:valAx>
      <c:valAx>
        <c:axId val="23982042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Modulo Cortante</a:t>
                </a:r>
                <a:r>
                  <a:rPr lang="es-CO" b="1" baseline="0"/>
                  <a:t> - </a:t>
                </a:r>
                <a:r>
                  <a:rPr lang="es-CO" b="1"/>
                  <a:t>G / G</a:t>
                </a:r>
                <a:r>
                  <a:rPr lang="es-CO" b="1" baseline="-25000"/>
                  <a:t>max</a:t>
                </a:r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820032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00434095222634"/>
          <c:y val="0.1277157485935243"/>
          <c:w val="0.19046644942578053"/>
          <c:h val="0.21841676642668059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radio de amortiguación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'3B Cortante _amortigu'!$K$1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_amortigu'!$K$7:$K$41</c:f>
              <c:numCache>
                <c:formatCode>0.00</c:formatCode>
                <c:ptCount val="35"/>
                <c:pt idx="0">
                  <c:v>1.4312820087509373E-2</c:v>
                </c:pt>
                <c:pt idx="1">
                  <c:v>1.9563723586977017E-2</c:v>
                </c:pt>
                <c:pt idx="2">
                  <c:v>2.6184033423724867E-2</c:v>
                </c:pt>
                <c:pt idx="3">
                  <c:v>3.2812823507635314E-2</c:v>
                </c:pt>
                <c:pt idx="4">
                  <c:v>3.9385757178950639E-2</c:v>
                </c:pt>
                <c:pt idx="5">
                  <c:v>4.5855128137597546E-2</c:v>
                </c:pt>
                <c:pt idx="6">
                  <c:v>5.2187794226265516E-2</c:v>
                </c:pt>
                <c:pt idx="7">
                  <c:v>7.5819665260502406E-2</c:v>
                </c:pt>
                <c:pt idx="8">
                  <c:v>0.12265475369978493</c:v>
                </c:pt>
                <c:pt idx="9">
                  <c:v>0.18034454526133048</c:v>
                </c:pt>
                <c:pt idx="10">
                  <c:v>0.21348921831765108</c:v>
                </c:pt>
                <c:pt idx="11">
                  <c:v>0.23483379790280934</c:v>
                </c:pt>
                <c:pt idx="12">
                  <c:v>0.24969918031538904</c:v>
                </c:pt>
                <c:pt idx="13">
                  <c:v>0.26064078030455623</c:v>
                </c:pt>
                <c:pt idx="14">
                  <c:v>0.27566646198925393</c:v>
                </c:pt>
                <c:pt idx="15">
                  <c:v>0.28550024570104993</c:v>
                </c:pt>
                <c:pt idx="16">
                  <c:v>0.29971144154690565</c:v>
                </c:pt>
                <c:pt idx="17">
                  <c:v>0.30734803650332515</c:v>
                </c:pt>
                <c:pt idx="18">
                  <c:v>0.3153859732664348</c:v>
                </c:pt>
                <c:pt idx="19">
                  <c:v>0.31957146255606295</c:v>
                </c:pt>
                <c:pt idx="20">
                  <c:v>0.32388105147353768</c:v>
                </c:pt>
                <c:pt idx="21">
                  <c:v>0.32608750586230528</c:v>
                </c:pt>
                <c:pt idx="22">
                  <c:v>0.32742985813155323</c:v>
                </c:pt>
                <c:pt idx="23">
                  <c:v>0.32924394559765124</c:v>
                </c:pt>
                <c:pt idx="24">
                  <c:v>0.33016292168735811</c:v>
                </c:pt>
                <c:pt idx="25">
                  <c:v>0.33109153201802355</c:v>
                </c:pt>
                <c:pt idx="26">
                  <c:v>0.33184318592002482</c:v>
                </c:pt>
                <c:pt idx="27">
                  <c:v>0.33216851790451224</c:v>
                </c:pt>
                <c:pt idx="28">
                  <c:v>0.3324142455070862</c:v>
                </c:pt>
                <c:pt idx="29">
                  <c:v>0.33270362679060361</c:v>
                </c:pt>
                <c:pt idx="30">
                  <c:v>0.33280107997328673</c:v>
                </c:pt>
                <c:pt idx="31">
                  <c:v>0.33285010201143822</c:v>
                </c:pt>
                <c:pt idx="32">
                  <c:v>0.33289940431860315</c:v>
                </c:pt>
                <c:pt idx="33">
                  <c:v>0.33292420013187818</c:v>
                </c:pt>
                <c:pt idx="34">
                  <c:v>0.33293914078199599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42D-47C7-AF4B-D32C6DE0B533}"/>
            </c:ext>
          </c:extLst>
        </c:ser>
        <c:ser>
          <c:idx val="1"/>
          <c:order val="1"/>
          <c:tx>
            <c:strRef>
              <c:f>'3B Cortante _amortigu'!$L$1</c:f>
              <c:strCache>
                <c:ptCount val="1"/>
                <c:pt idx="0">
                  <c:v>σ´m = 50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_amortigu'!$L$7:$L$41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1.3258192715112043E-2</c:v>
                </c:pt>
                <c:pt idx="2">
                  <c:v>1.4851753736989709E-2</c:v>
                </c:pt>
                <c:pt idx="3">
                  <c:v>1.6736669881090717E-2</c:v>
                </c:pt>
                <c:pt idx="4">
                  <c:v>1.8757091330052822E-2</c:v>
                </c:pt>
                <c:pt idx="5">
                  <c:v>2.0846821392483953E-2</c:v>
                </c:pt>
                <c:pt idx="6">
                  <c:v>2.2969805145549728E-2</c:v>
                </c:pt>
                <c:pt idx="7">
                  <c:v>3.1446729942242575E-2</c:v>
                </c:pt>
                <c:pt idx="8">
                  <c:v>5.0667394997445041E-2</c:v>
                </c:pt>
                <c:pt idx="9">
                  <c:v>7.9904174290583621E-2</c:v>
                </c:pt>
                <c:pt idx="10">
                  <c:v>0.10106698692682478</c:v>
                </c:pt>
                <c:pt idx="11">
                  <c:v>0.11749763555184152</c:v>
                </c:pt>
                <c:pt idx="12">
                  <c:v>0.13089557158644474</c:v>
                </c:pt>
                <c:pt idx="13">
                  <c:v>0.14219043280622731</c:v>
                </c:pt>
                <c:pt idx="14">
                  <c:v>0.16049610176837745</c:v>
                </c:pt>
                <c:pt idx="15">
                  <c:v>0.17494990771054542</c:v>
                </c:pt>
                <c:pt idx="16">
                  <c:v>0.20121735399232907</c:v>
                </c:pt>
                <c:pt idx="17">
                  <c:v>0.21933086686198611</c:v>
                </c:pt>
                <c:pt idx="18">
                  <c:v>0.24319381499184048</c:v>
                </c:pt>
                <c:pt idx="19">
                  <c:v>0.25843484029947822</c:v>
                </c:pt>
                <c:pt idx="20">
                  <c:v>0.27701247062858464</c:v>
                </c:pt>
                <c:pt idx="21">
                  <c:v>0.28801473290657942</c:v>
                </c:pt>
                <c:pt idx="22">
                  <c:v>0.29532948543659815</c:v>
                </c:pt>
                <c:pt idx="23">
                  <c:v>0.30611356023172559</c:v>
                </c:pt>
                <c:pt idx="24">
                  <c:v>0.31203983455294521</c:v>
                </c:pt>
                <c:pt idx="25">
                  <c:v>0.31840284574166999</c:v>
                </c:pt>
                <c:pt idx="26">
                  <c:v>0.32387300611648934</c:v>
                </c:pt>
                <c:pt idx="27">
                  <c:v>0.32634263345324765</c:v>
                </c:pt>
                <c:pt idx="28">
                  <c:v>0.32825400326093535</c:v>
                </c:pt>
                <c:pt idx="29">
                  <c:v>0.33056146048091328</c:v>
                </c:pt>
                <c:pt idx="30">
                  <c:v>0.33135386100346981</c:v>
                </c:pt>
                <c:pt idx="31">
                  <c:v>0.33175570980924463</c:v>
                </c:pt>
                <c:pt idx="32">
                  <c:v>0.33216221167086951</c:v>
                </c:pt>
                <c:pt idx="33">
                  <c:v>0.33236760539431259</c:v>
                </c:pt>
                <c:pt idx="34">
                  <c:v>0.33249169057179984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42D-47C7-AF4B-D32C6DE0B533}"/>
            </c:ext>
          </c:extLst>
        </c:ser>
        <c:ser>
          <c:idx val="2"/>
          <c:order val="2"/>
          <c:tx>
            <c:strRef>
              <c:f>'3B Cortante _amortigu'!$M$1</c:f>
              <c:strCache>
                <c:ptCount val="1"/>
                <c:pt idx="0">
                  <c:v>σ´m = 100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_amortigu'!$M$7:$M$41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1.3005013939167425E-2</c:v>
                </c:pt>
                <c:pt idx="3">
                  <c:v>1.4160732227760622E-2</c:v>
                </c:pt>
                <c:pt idx="4">
                  <c:v>1.5483425399262394E-2</c:v>
                </c:pt>
                <c:pt idx="5">
                  <c:v>1.689706766404803E-2</c:v>
                </c:pt>
                <c:pt idx="6">
                  <c:v>1.8361630232058401E-2</c:v>
                </c:pt>
                <c:pt idx="7">
                  <c:v>2.43583489342921E-2</c:v>
                </c:pt>
                <c:pt idx="8">
                  <c:v>3.8355484063992529E-2</c:v>
                </c:pt>
                <c:pt idx="9">
                  <c:v>6.0346451799259515E-2</c:v>
                </c:pt>
                <c:pt idx="10">
                  <c:v>7.6899817837971715E-2</c:v>
                </c:pt>
                <c:pt idx="11">
                  <c:v>9.0250948996354469E-2</c:v>
                </c:pt>
                <c:pt idx="12">
                  <c:v>0.10153517043451168</c:v>
                </c:pt>
                <c:pt idx="13">
                  <c:v>0.11136523908431195</c:v>
                </c:pt>
                <c:pt idx="14">
                  <c:v>0.12798186347476637</c:v>
                </c:pt>
                <c:pt idx="15">
                  <c:v>0.14174851159896101</c:v>
                </c:pt>
                <c:pt idx="16">
                  <c:v>0.16832144552122305</c:v>
                </c:pt>
                <c:pt idx="17">
                  <c:v>0.18784900664073687</c:v>
                </c:pt>
                <c:pt idx="18">
                  <c:v>0.21508860292603116</c:v>
                </c:pt>
                <c:pt idx="19">
                  <c:v>0.23338392613204745</c:v>
                </c:pt>
                <c:pt idx="20">
                  <c:v>0.25662500017133422</c:v>
                </c:pt>
                <c:pt idx="21">
                  <c:v>0.27087507024591068</c:v>
                </c:pt>
                <c:pt idx="22">
                  <c:v>0.28054962603920069</c:v>
                </c:pt>
                <c:pt idx="23">
                  <c:v>0.29510713765759616</c:v>
                </c:pt>
                <c:pt idx="24">
                  <c:v>0.30325837642986136</c:v>
                </c:pt>
                <c:pt idx="25">
                  <c:v>0.31213243041848865</c:v>
                </c:pt>
                <c:pt idx="26">
                  <c:v>0.31986539347892473</c:v>
                </c:pt>
                <c:pt idx="27">
                  <c:v>0.32338938584255061</c:v>
                </c:pt>
                <c:pt idx="28">
                  <c:v>0.32613138954846921</c:v>
                </c:pt>
                <c:pt idx="29">
                  <c:v>0.32945944093186941</c:v>
                </c:pt>
                <c:pt idx="30">
                  <c:v>0.33060709092307267</c:v>
                </c:pt>
                <c:pt idx="31">
                  <c:v>0.33119009119693216</c:v>
                </c:pt>
                <c:pt idx="32">
                  <c:v>0.33178055743035623</c:v>
                </c:pt>
                <c:pt idx="33">
                  <c:v>0.33207918929764479</c:v>
                </c:pt>
                <c:pt idx="34">
                  <c:v>0.33225970012498185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42D-47C7-AF4B-D32C6DE0B533}"/>
            </c:ext>
          </c:extLst>
        </c:ser>
        <c:ser>
          <c:idx val="3"/>
          <c:order val="3"/>
          <c:tx>
            <c:strRef>
              <c:f>'3B Cortante _amortigu'!$N$1</c:f>
              <c:strCache>
                <c:ptCount val="1"/>
                <c:pt idx="0">
                  <c:v>σ´m = 2000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_amortigu'!$N$7:$N$41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1.2987000000000012E-2</c:v>
                </c:pt>
                <c:pt idx="3">
                  <c:v>1.2987000000000012E-2</c:v>
                </c:pt>
                <c:pt idx="4">
                  <c:v>1.2987000000000012E-2</c:v>
                </c:pt>
                <c:pt idx="5">
                  <c:v>1.2987000000000012E-2</c:v>
                </c:pt>
                <c:pt idx="6">
                  <c:v>1.2987000000000012E-2</c:v>
                </c:pt>
                <c:pt idx="7">
                  <c:v>1.2987000000000012E-2</c:v>
                </c:pt>
                <c:pt idx="8">
                  <c:v>1.2987000000000012E-2</c:v>
                </c:pt>
                <c:pt idx="9">
                  <c:v>1.2987000000000012E-2</c:v>
                </c:pt>
                <c:pt idx="10">
                  <c:v>1.2987000000000012E-2</c:v>
                </c:pt>
                <c:pt idx="11">
                  <c:v>1.2987000000000012E-2</c:v>
                </c:pt>
                <c:pt idx="12">
                  <c:v>1.2987000000000012E-2</c:v>
                </c:pt>
                <c:pt idx="13">
                  <c:v>1.2987000000000012E-2</c:v>
                </c:pt>
                <c:pt idx="14">
                  <c:v>1.2987000000000012E-2</c:v>
                </c:pt>
                <c:pt idx="15">
                  <c:v>1.2987000000000012E-2</c:v>
                </c:pt>
                <c:pt idx="16">
                  <c:v>1.2987000000000012E-2</c:v>
                </c:pt>
                <c:pt idx="17">
                  <c:v>1.2987000000000012E-2</c:v>
                </c:pt>
                <c:pt idx="18">
                  <c:v>2.3733107643729538E-2</c:v>
                </c:pt>
                <c:pt idx="19">
                  <c:v>4.351094175685119E-2</c:v>
                </c:pt>
                <c:pt idx="20">
                  <c:v>8.0298731134862508E-2</c:v>
                </c:pt>
                <c:pt idx="21">
                  <c:v>0.11054999870890254</c:v>
                </c:pt>
                <c:pt idx="22">
                  <c:v>0.13489046544385569</c:v>
                </c:pt>
                <c:pt idx="23">
                  <c:v>0.17792804164595219</c:v>
                </c:pt>
                <c:pt idx="24">
                  <c:v>0.20568495966654704</c:v>
                </c:pt>
                <c:pt idx="25">
                  <c:v>0.23915169345885517</c:v>
                </c:pt>
                <c:pt idx="26">
                  <c:v>0.27128489778334547</c:v>
                </c:pt>
                <c:pt idx="27">
                  <c:v>0.2869105867241083</c:v>
                </c:pt>
                <c:pt idx="28">
                  <c:v>0.29951996697119943</c:v>
                </c:pt>
                <c:pt idx="29">
                  <c:v>0.31538422021727391</c:v>
                </c:pt>
                <c:pt idx="30">
                  <c:v>0.3210054291739256</c:v>
                </c:pt>
                <c:pt idx="31">
                  <c:v>0.32389227286883271</c:v>
                </c:pt>
                <c:pt idx="32">
                  <c:v>0.32683846013472218</c:v>
                </c:pt>
                <c:pt idx="33">
                  <c:v>0.32833739616316593</c:v>
                </c:pt>
                <c:pt idx="34">
                  <c:v>0.32924643839782047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42D-47C7-AF4B-D32C6DE0B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821208"/>
        <c:axId val="239821600"/>
      </c:scatterChart>
      <c:valAx>
        <c:axId val="239821208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821600"/>
        <c:crossesAt val="0"/>
        <c:crossBetween val="midCat"/>
      </c:valAx>
      <c:valAx>
        <c:axId val="239821600"/>
        <c:scaling>
          <c:orientation val="minMax"/>
          <c:max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 baseline="0"/>
                  <a:t>Radio de amortiguación - </a:t>
                </a:r>
                <a:r>
                  <a:rPr lang="el-GR" b="1"/>
                  <a:t>ξ</a:t>
                </a:r>
                <a:endParaRPr lang="es-CO" b="1" baseline="-25000"/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821208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711332475193181"/>
          <c:y val="0.56080738861617196"/>
          <c:w val="0.19832113769283993"/>
          <c:h val="0.19829956401893278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reducción de módulo cortante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'3C Cortante _amortigu'!$G$1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'3C Cortante _amortigu'!$B$7:$B$43</c:f>
              <c:numCache>
                <c:formatCode>0.00E+00</c:formatCode>
                <c:ptCount val="37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  <c:pt idx="36">
                  <c:v>3.5133760925608972E-3</c:v>
                </c:pt>
              </c:numCache>
            </c:numRef>
          </c:xVal>
          <c:yVal>
            <c:numRef>
              <c:f>'3C Cortante _amortigu'!$G$7:$G$44</c:f>
              <c:numCache>
                <c:formatCode>0.00</c:formatCode>
                <c:ptCount val="38"/>
                <c:pt idx="0">
                  <c:v>0.98955335952515522</c:v>
                </c:pt>
                <c:pt idx="1">
                  <c:v>0.95107415926154348</c:v>
                </c:pt>
                <c:pt idx="2">
                  <c:v>0.90764634378249065</c:v>
                </c:pt>
                <c:pt idx="3">
                  <c:v>0.86832757795230986</c:v>
                </c:pt>
                <c:pt idx="4">
                  <c:v>0.83246134548957396</c:v>
                </c:pt>
                <c:pt idx="5">
                  <c:v>0.7995684634506891</c:v>
                </c:pt>
                <c:pt idx="6">
                  <c:v>0.7692702142772152</c:v>
                </c:pt>
                <c:pt idx="7">
                  <c:v>0.6685297000895023</c:v>
                </c:pt>
                <c:pt idx="8">
                  <c:v>0.50487129218172611</c:v>
                </c:pt>
                <c:pt idx="9">
                  <c:v>0.3401622996908637</c:v>
                </c:pt>
                <c:pt idx="10">
                  <c:v>0.25701360607339685</c:v>
                </c:pt>
                <c:pt idx="11">
                  <c:v>0.20675003779924883</c:v>
                </c:pt>
                <c:pt idx="12">
                  <c:v>0.17304463983713486</c:v>
                </c:pt>
                <c:pt idx="13">
                  <c:v>0.14885554373653231</c:v>
                </c:pt>
                <c:pt idx="14">
                  <c:v>0.11642954665050925</c:v>
                </c:pt>
                <c:pt idx="15">
                  <c:v>9.5672735891345784E-2</c:v>
                </c:pt>
                <c:pt idx="16">
                  <c:v>6.6283267844624738E-2</c:v>
                </c:pt>
                <c:pt idx="17">
                  <c:v>5.0771480912764122E-2</c:v>
                </c:pt>
                <c:pt idx="18">
                  <c:v>3.4646674146813661E-2</c:v>
                </c:pt>
                <c:pt idx="19">
                  <c:v>2.6329791474247299E-2</c:v>
                </c:pt>
                <c:pt idx="20">
                  <c:v>1.7821818681820978E-2</c:v>
                </c:pt>
                <c:pt idx="21">
                  <c:v>1.3487290340115698E-2</c:v>
                </c:pt>
                <c:pt idx="22">
                  <c:v>1.0857292115225958E-2</c:v>
                </c:pt>
                <c:pt idx="23">
                  <c:v>7.3114210602178153E-3</c:v>
                </c:pt>
                <c:pt idx="24">
                  <c:v>5.5188123233627651E-3</c:v>
                </c:pt>
                <c:pt idx="25">
                  <c:v>3.7098903470155764E-3</c:v>
                </c:pt>
                <c:pt idx="26">
                  <c:v>2.2474959156338903E-3</c:v>
                </c:pt>
                <c:pt idx="27">
                  <c:v>1.6150431358699091E-3</c:v>
                </c:pt>
                <c:pt idx="28">
                  <c:v>1.1375441429576916E-3</c:v>
                </c:pt>
                <c:pt idx="29">
                  <c:v>5.7543870706822098E-4</c:v>
                </c:pt>
                <c:pt idx="30">
                  <c:v>3.8619575812243179E-4</c:v>
                </c:pt>
                <c:pt idx="31">
                  <c:v>2.9101081871429901E-4</c:v>
                </c:pt>
                <c:pt idx="32">
                  <c:v>1.9528861149453736E-4</c:v>
                </c:pt>
                <c:pt idx="33">
                  <c:v>1.4714926968395492E-4</c:v>
                </c:pt>
                <c:pt idx="34">
                  <c:v>1.1814388739611603E-4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DE5-42F9-B98C-04ECAD17E027}"/>
            </c:ext>
          </c:extLst>
        </c:ser>
        <c:ser>
          <c:idx val="1"/>
          <c:order val="1"/>
          <c:tx>
            <c:strRef>
              <c:f>'3C Cortante _amortigu'!$H$1</c:f>
              <c:strCache>
                <c:ptCount val="1"/>
                <c:pt idx="0">
                  <c:v>σ´m = 50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_amortigu'!$H$7:$H$41</c:f>
              <c:numCache>
                <c:formatCode>0.00</c:formatCode>
                <c:ptCount val="35"/>
                <c:pt idx="0">
                  <c:v>1</c:v>
                </c:pt>
                <c:pt idx="1">
                  <c:v>0.99783560702914209</c:v>
                </c:pt>
                <c:pt idx="2">
                  <c:v>0.98540012926937226</c:v>
                </c:pt>
                <c:pt idx="3">
                  <c:v>0.97126308019935259</c:v>
                </c:pt>
                <c:pt idx="4">
                  <c:v>0.95672016261859638</c:v>
                </c:pt>
                <c:pt idx="5">
                  <c:v>0.94226700889764203</c:v>
                </c:pt>
                <c:pt idx="6">
                  <c:v>0.92812939061937871</c:v>
                </c:pt>
                <c:pt idx="7">
                  <c:v>0.87614553120322025</c:v>
                </c:pt>
                <c:pt idx="8">
                  <c:v>0.77639039223109341</c:v>
                </c:pt>
                <c:pt idx="9">
                  <c:v>0.65265749253836547</c:v>
                </c:pt>
                <c:pt idx="10">
                  <c:v>0.57582141810183374</c:v>
                </c:pt>
                <c:pt idx="11">
                  <c:v>0.52124745028109021</c:v>
                </c:pt>
                <c:pt idx="12">
                  <c:v>0.47936496055150257</c:v>
                </c:pt>
                <c:pt idx="13">
                  <c:v>0.44561394317025083</c:v>
                </c:pt>
                <c:pt idx="14">
                  <c:v>0.39352098250101075</c:v>
                </c:pt>
                <c:pt idx="15">
                  <c:v>0.35437289530891647</c:v>
                </c:pt>
                <c:pt idx="16">
                  <c:v>0.28701892882309921</c:v>
                </c:pt>
                <c:pt idx="17">
                  <c:v>0.24302413437410295</c:v>
                </c:pt>
                <c:pt idx="18">
                  <c:v>0.18767127365444328</c:v>
                </c:pt>
                <c:pt idx="19">
                  <c:v>0.1536919383895726</c:v>
                </c:pt>
                <c:pt idx="20">
                  <c:v>0.11356734191801461</c:v>
                </c:pt>
                <c:pt idx="21">
                  <c:v>9.0421496948363669E-2</c:v>
                </c:pt>
                <c:pt idx="22">
                  <c:v>7.5271373801518701E-2</c:v>
                </c:pt>
                <c:pt idx="23">
                  <c:v>5.3266131811175878E-2</c:v>
                </c:pt>
                <c:pt idx="24">
                  <c:v>4.1334615606386155E-2</c:v>
                </c:pt>
                <c:pt idx="25">
                  <c:v>2.8646531083735046E-2</c:v>
                </c:pt>
                <c:pt idx="26">
                  <c:v>1.7837650000315078E-2</c:v>
                </c:pt>
                <c:pt idx="27">
                  <c:v>1.2987025305881278E-2</c:v>
                </c:pt>
                <c:pt idx="28">
                  <c:v>9.2452036853830858E-3</c:v>
                </c:pt>
                <c:pt idx="29">
                  <c:v>4.7421586989442634E-3</c:v>
                </c:pt>
                <c:pt idx="30">
                  <c:v>3.1993267389839055E-3</c:v>
                </c:pt>
                <c:pt idx="31">
                  <c:v>2.4176032549888043E-3</c:v>
                </c:pt>
                <c:pt idx="32">
                  <c:v>1.6272997139069238E-3</c:v>
                </c:pt>
                <c:pt idx="33">
                  <c:v>1.2281621279500851E-3</c:v>
                </c:pt>
                <c:pt idx="34">
                  <c:v>9.8708836754933808E-4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DE5-42F9-B98C-04ECAD17E027}"/>
            </c:ext>
          </c:extLst>
        </c:ser>
        <c:ser>
          <c:idx val="2"/>
          <c:order val="2"/>
          <c:tx>
            <c:strRef>
              <c:f>'3C Cortante _amortigu'!$I$1</c:f>
              <c:strCache>
                <c:ptCount val="1"/>
                <c:pt idx="0">
                  <c:v>σ´m = 100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_amortigu'!$I$7:$I$41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0.99985577673490567</c:v>
                </c:pt>
                <c:pt idx="3">
                  <c:v>0.99073488588350456</c:v>
                </c:pt>
                <c:pt idx="4">
                  <c:v>0.98059691754650335</c:v>
                </c:pt>
                <c:pt idx="5">
                  <c:v>0.97008645270802674</c:v>
                </c:pt>
                <c:pt idx="6">
                  <c:v>0.95952048926802769</c:v>
                </c:pt>
                <c:pt idx="7">
                  <c:v>0.91915228712296104</c:v>
                </c:pt>
                <c:pt idx="8">
                  <c:v>0.83790680104276316</c:v>
                </c:pt>
                <c:pt idx="9">
                  <c:v>0.73253469409537186</c:v>
                </c:pt>
                <c:pt idx="10">
                  <c:v>0.66429490820287429</c:v>
                </c:pt>
                <c:pt idx="11">
                  <c:v>0.61404566923814208</c:v>
                </c:pt>
                <c:pt idx="12">
                  <c:v>0.57421107891315759</c:v>
                </c:pt>
                <c:pt idx="13">
                  <c:v>0.54116861339301137</c:v>
                </c:pt>
                <c:pt idx="14">
                  <c:v>0.48829384148347943</c:v>
                </c:pt>
                <c:pt idx="15">
                  <c:v>0.44690995424618662</c:v>
                </c:pt>
                <c:pt idx="16">
                  <c:v>0.37212531487611195</c:v>
                </c:pt>
                <c:pt idx="17">
                  <c:v>0.32073004305861674</c:v>
                </c:pt>
                <c:pt idx="18">
                  <c:v>0.25316519163167006</c:v>
                </c:pt>
                <c:pt idx="19">
                  <c:v>0.21009222522988247</c:v>
                </c:pt>
                <c:pt idx="20">
                  <c:v>0.15767493579239777</c:v>
                </c:pt>
                <c:pt idx="21">
                  <c:v>0.12667386110255013</c:v>
                </c:pt>
                <c:pt idx="22">
                  <c:v>0.10607796778897959</c:v>
                </c:pt>
                <c:pt idx="23">
                  <c:v>7.5729176191898132E-2</c:v>
                </c:pt>
                <c:pt idx="24">
                  <c:v>5.9054844908677059E-2</c:v>
                </c:pt>
                <c:pt idx="25">
                  <c:v>4.1149073310911402E-2</c:v>
                </c:pt>
                <c:pt idx="26">
                  <c:v>2.5747737013169601E-2</c:v>
                </c:pt>
                <c:pt idx="27">
                  <c:v>1.8789651626604925E-2</c:v>
                </c:pt>
                <c:pt idx="28">
                  <c:v>1.3401227701417728E-2</c:v>
                </c:pt>
                <c:pt idx="29">
                  <c:v>6.8908435531232258E-3</c:v>
                </c:pt>
                <c:pt idx="30">
                  <c:v>4.6532655019439371E-3</c:v>
                </c:pt>
                <c:pt idx="31">
                  <c:v>3.51804413614549E-3</c:v>
                </c:pt>
                <c:pt idx="32">
                  <c:v>2.3692819702029011E-3</c:v>
                </c:pt>
                <c:pt idx="33">
                  <c:v>1.7886697590957395E-3</c:v>
                </c:pt>
                <c:pt idx="34">
                  <c:v>1.4378372528235524E-3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DE5-42F9-B98C-04ECAD17E027}"/>
            </c:ext>
          </c:extLst>
        </c:ser>
        <c:ser>
          <c:idx val="3"/>
          <c:order val="3"/>
          <c:tx>
            <c:strRef>
              <c:f>'3C Cortante _amortigu'!$J$1</c:f>
              <c:strCache>
                <c:ptCount val="1"/>
                <c:pt idx="0">
                  <c:v>σ´m = 1250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_amortigu'!$J$7:$J$41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0.95860235415697082</c:v>
                </c:pt>
                <c:pt idx="17">
                  <c:v>0.8814318530698666</c:v>
                </c:pt>
                <c:pt idx="18">
                  <c:v>0.75357738990385603</c:v>
                </c:pt>
                <c:pt idx="19">
                  <c:v>0.65629011573231777</c:v>
                </c:pt>
                <c:pt idx="20">
                  <c:v>0.5212495578618378</c:v>
                </c:pt>
                <c:pt idx="21">
                  <c:v>0.43271640748741813</c:v>
                </c:pt>
                <c:pt idx="22">
                  <c:v>0.37029070786805995</c:v>
                </c:pt>
                <c:pt idx="23">
                  <c:v>0.27295336362360023</c:v>
                </c:pt>
                <c:pt idx="24">
                  <c:v>0.21669083895418745</c:v>
                </c:pt>
                <c:pt idx="25">
                  <c:v>0.15399087431713632</c:v>
                </c:pt>
                <c:pt idx="26">
                  <c:v>9.8078753762769408E-2</c:v>
                </c:pt>
                <c:pt idx="27">
                  <c:v>7.2181550378173337E-2</c:v>
                </c:pt>
                <c:pt idx="28">
                  <c:v>5.1836611705374507E-2</c:v>
                </c:pt>
                <c:pt idx="29">
                  <c:v>2.6894086036568312E-2</c:v>
                </c:pt>
                <c:pt idx="30">
                  <c:v>1.8222604735866465E-2</c:v>
                </c:pt>
                <c:pt idx="31">
                  <c:v>1.3802084334209647E-2</c:v>
                </c:pt>
                <c:pt idx="32">
                  <c:v>9.3134154685649128E-3</c:v>
                </c:pt>
                <c:pt idx="33">
                  <c:v>7.0384791446051328E-3</c:v>
                </c:pt>
                <c:pt idx="34">
                  <c:v>5.6617033916297648E-3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DE5-42F9-B98C-04ECAD17E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822384"/>
        <c:axId val="273219688"/>
      </c:scatterChart>
      <c:valAx>
        <c:axId val="239822384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3219688"/>
        <c:crossesAt val="0"/>
        <c:crossBetween val="midCat"/>
      </c:valAx>
      <c:valAx>
        <c:axId val="27321968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Modulo Cortante</a:t>
                </a:r>
                <a:r>
                  <a:rPr lang="es-CO" b="1" baseline="0"/>
                  <a:t> - </a:t>
                </a:r>
                <a:r>
                  <a:rPr lang="es-CO" b="1"/>
                  <a:t>G / G</a:t>
                </a:r>
                <a:r>
                  <a:rPr lang="es-CO" b="1" baseline="-25000"/>
                  <a:t>max</a:t>
                </a:r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822384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7863733528154"/>
          <c:y val="0.11344023110601538"/>
          <c:w val="0.184575433225486"/>
          <c:h val="0.19272083494916456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radio de amortiguación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'3C Cortante _amortigu'!$K$1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_amortigu'!$K$7:$K$41</c:f>
              <c:numCache>
                <c:formatCode>0.00</c:formatCode>
                <c:ptCount val="35"/>
                <c:pt idx="0">
                  <c:v>1.4312820087509373E-2</c:v>
                </c:pt>
                <c:pt idx="1">
                  <c:v>1.9563723586977017E-2</c:v>
                </c:pt>
                <c:pt idx="2">
                  <c:v>2.6184033423724867E-2</c:v>
                </c:pt>
                <c:pt idx="3">
                  <c:v>3.2812823507635314E-2</c:v>
                </c:pt>
                <c:pt idx="4">
                  <c:v>3.9385757178950639E-2</c:v>
                </c:pt>
                <c:pt idx="5">
                  <c:v>4.5855128137597546E-2</c:v>
                </c:pt>
                <c:pt idx="6">
                  <c:v>5.2187794226265516E-2</c:v>
                </c:pt>
                <c:pt idx="7">
                  <c:v>7.5819665260502406E-2</c:v>
                </c:pt>
                <c:pt idx="8">
                  <c:v>0.12265475369978493</c:v>
                </c:pt>
                <c:pt idx="9">
                  <c:v>0.18034454526133048</c:v>
                </c:pt>
                <c:pt idx="10">
                  <c:v>0.21348921831765108</c:v>
                </c:pt>
                <c:pt idx="11">
                  <c:v>0.23483379790280934</c:v>
                </c:pt>
                <c:pt idx="12">
                  <c:v>0.24969918031538904</c:v>
                </c:pt>
                <c:pt idx="13">
                  <c:v>0.26064078030455623</c:v>
                </c:pt>
                <c:pt idx="14">
                  <c:v>0.27566646198925393</c:v>
                </c:pt>
                <c:pt idx="15">
                  <c:v>0.28550024570104993</c:v>
                </c:pt>
                <c:pt idx="16">
                  <c:v>0.29971144154690565</c:v>
                </c:pt>
                <c:pt idx="17">
                  <c:v>0.30734803650332515</c:v>
                </c:pt>
                <c:pt idx="18">
                  <c:v>0.3153859732664348</c:v>
                </c:pt>
                <c:pt idx="19">
                  <c:v>0.31957146255606295</c:v>
                </c:pt>
                <c:pt idx="20">
                  <c:v>0.32388105147353768</c:v>
                </c:pt>
                <c:pt idx="21">
                  <c:v>0.32608750586230528</c:v>
                </c:pt>
                <c:pt idx="22">
                  <c:v>0.32742985813155323</c:v>
                </c:pt>
                <c:pt idx="23">
                  <c:v>0.32924394559765124</c:v>
                </c:pt>
                <c:pt idx="24">
                  <c:v>0.33016292168735811</c:v>
                </c:pt>
                <c:pt idx="25">
                  <c:v>0.33109153201802355</c:v>
                </c:pt>
                <c:pt idx="26">
                  <c:v>0.33184318592002482</c:v>
                </c:pt>
                <c:pt idx="27">
                  <c:v>0.33216851790451224</c:v>
                </c:pt>
                <c:pt idx="28">
                  <c:v>0.3324142455070862</c:v>
                </c:pt>
                <c:pt idx="29">
                  <c:v>0.33270362679060361</c:v>
                </c:pt>
                <c:pt idx="30">
                  <c:v>0.33280107997328673</c:v>
                </c:pt>
                <c:pt idx="31">
                  <c:v>0.33285010201143822</c:v>
                </c:pt>
                <c:pt idx="32">
                  <c:v>0.33289940431860315</c:v>
                </c:pt>
                <c:pt idx="33">
                  <c:v>0.33292420013187818</c:v>
                </c:pt>
                <c:pt idx="34">
                  <c:v>0.33293914078199599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DF8-47AB-80D5-1B672461AEDC}"/>
            </c:ext>
          </c:extLst>
        </c:ser>
        <c:ser>
          <c:idx val="1"/>
          <c:order val="1"/>
          <c:tx>
            <c:strRef>
              <c:f>'3C Cortante _amortigu'!$L$1</c:f>
              <c:strCache>
                <c:ptCount val="1"/>
                <c:pt idx="0">
                  <c:v>σ´m = 50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_amortigu'!$L$7:$L$41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1.3258192715112043E-2</c:v>
                </c:pt>
                <c:pt idx="2">
                  <c:v>1.4851753736989709E-2</c:v>
                </c:pt>
                <c:pt idx="3">
                  <c:v>1.6736669881090717E-2</c:v>
                </c:pt>
                <c:pt idx="4">
                  <c:v>1.8757091330052822E-2</c:v>
                </c:pt>
                <c:pt idx="5">
                  <c:v>2.0846821392483953E-2</c:v>
                </c:pt>
                <c:pt idx="6">
                  <c:v>2.2969805145549728E-2</c:v>
                </c:pt>
                <c:pt idx="7">
                  <c:v>3.1446729942242575E-2</c:v>
                </c:pt>
                <c:pt idx="8">
                  <c:v>5.0667394997445041E-2</c:v>
                </c:pt>
                <c:pt idx="9">
                  <c:v>7.9904174290583621E-2</c:v>
                </c:pt>
                <c:pt idx="10">
                  <c:v>0.10106698692682478</c:v>
                </c:pt>
                <c:pt idx="11">
                  <c:v>0.11749763555184152</c:v>
                </c:pt>
                <c:pt idx="12">
                  <c:v>0.13089557158644474</c:v>
                </c:pt>
                <c:pt idx="13">
                  <c:v>0.14219043280622731</c:v>
                </c:pt>
                <c:pt idx="14">
                  <c:v>0.16049610176837745</c:v>
                </c:pt>
                <c:pt idx="15">
                  <c:v>0.17494990771054542</c:v>
                </c:pt>
                <c:pt idx="16">
                  <c:v>0.20121735399232907</c:v>
                </c:pt>
                <c:pt idx="17">
                  <c:v>0.21933086686198611</c:v>
                </c:pt>
                <c:pt idx="18">
                  <c:v>0.24319381499184048</c:v>
                </c:pt>
                <c:pt idx="19">
                  <c:v>0.25843484029947822</c:v>
                </c:pt>
                <c:pt idx="20">
                  <c:v>0.27701247062858464</c:v>
                </c:pt>
                <c:pt idx="21">
                  <c:v>0.28801473290657942</c:v>
                </c:pt>
                <c:pt idx="22">
                  <c:v>0.29532948543659815</c:v>
                </c:pt>
                <c:pt idx="23">
                  <c:v>0.30611356023172559</c:v>
                </c:pt>
                <c:pt idx="24">
                  <c:v>0.31203983455294521</c:v>
                </c:pt>
                <c:pt idx="25">
                  <c:v>0.31840284574166999</c:v>
                </c:pt>
                <c:pt idx="26">
                  <c:v>0.32387300611648934</c:v>
                </c:pt>
                <c:pt idx="27">
                  <c:v>0.32634263345324765</c:v>
                </c:pt>
                <c:pt idx="28">
                  <c:v>0.32825400326093535</c:v>
                </c:pt>
                <c:pt idx="29">
                  <c:v>0.33056146048091328</c:v>
                </c:pt>
                <c:pt idx="30">
                  <c:v>0.33135386100346981</c:v>
                </c:pt>
                <c:pt idx="31">
                  <c:v>0.33175570980924463</c:v>
                </c:pt>
                <c:pt idx="32">
                  <c:v>0.33216221167086951</c:v>
                </c:pt>
                <c:pt idx="33">
                  <c:v>0.33236760539431259</c:v>
                </c:pt>
                <c:pt idx="34">
                  <c:v>0.33249169057179984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DF8-47AB-80D5-1B672461AEDC}"/>
            </c:ext>
          </c:extLst>
        </c:ser>
        <c:ser>
          <c:idx val="2"/>
          <c:order val="2"/>
          <c:tx>
            <c:strRef>
              <c:f>'3C Cortante _amortigu'!$M$1</c:f>
              <c:strCache>
                <c:ptCount val="1"/>
                <c:pt idx="0">
                  <c:v>σ´m = 100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_amortigu'!$M$7:$M$41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1.3005013939167425E-2</c:v>
                </c:pt>
                <c:pt idx="3">
                  <c:v>1.4160732227760622E-2</c:v>
                </c:pt>
                <c:pt idx="4">
                  <c:v>1.5483425399262394E-2</c:v>
                </c:pt>
                <c:pt idx="5">
                  <c:v>1.689706766404803E-2</c:v>
                </c:pt>
                <c:pt idx="6">
                  <c:v>1.8361630232058401E-2</c:v>
                </c:pt>
                <c:pt idx="7">
                  <c:v>2.43583489342921E-2</c:v>
                </c:pt>
                <c:pt idx="8">
                  <c:v>3.8355484063992529E-2</c:v>
                </c:pt>
                <c:pt idx="9">
                  <c:v>6.0346451799259515E-2</c:v>
                </c:pt>
                <c:pt idx="10">
                  <c:v>7.6899817837971715E-2</c:v>
                </c:pt>
                <c:pt idx="11">
                  <c:v>9.0250948996354469E-2</c:v>
                </c:pt>
                <c:pt idx="12">
                  <c:v>0.10153517043451168</c:v>
                </c:pt>
                <c:pt idx="13">
                  <c:v>0.11136523908431195</c:v>
                </c:pt>
                <c:pt idx="14">
                  <c:v>0.12798186347476637</c:v>
                </c:pt>
                <c:pt idx="15">
                  <c:v>0.14174851159896101</c:v>
                </c:pt>
                <c:pt idx="16">
                  <c:v>0.16832144552122305</c:v>
                </c:pt>
                <c:pt idx="17">
                  <c:v>0.18784900664073687</c:v>
                </c:pt>
                <c:pt idx="18">
                  <c:v>0.21508860292603116</c:v>
                </c:pt>
                <c:pt idx="19">
                  <c:v>0.23338392613204745</c:v>
                </c:pt>
                <c:pt idx="20">
                  <c:v>0.25662500017133422</c:v>
                </c:pt>
                <c:pt idx="21">
                  <c:v>0.27087507024591068</c:v>
                </c:pt>
                <c:pt idx="22">
                  <c:v>0.28054962603920069</c:v>
                </c:pt>
                <c:pt idx="23">
                  <c:v>0.29510713765759616</c:v>
                </c:pt>
                <c:pt idx="24">
                  <c:v>0.30325837642986136</c:v>
                </c:pt>
                <c:pt idx="25">
                  <c:v>0.31213243041848865</c:v>
                </c:pt>
                <c:pt idx="26">
                  <c:v>0.31986539347892473</c:v>
                </c:pt>
                <c:pt idx="27">
                  <c:v>0.32338938584255061</c:v>
                </c:pt>
                <c:pt idx="28">
                  <c:v>0.32613138954846921</c:v>
                </c:pt>
                <c:pt idx="29">
                  <c:v>0.32945944093186941</c:v>
                </c:pt>
                <c:pt idx="30">
                  <c:v>0.33060709092307267</c:v>
                </c:pt>
                <c:pt idx="31">
                  <c:v>0.33119009119693216</c:v>
                </c:pt>
                <c:pt idx="32">
                  <c:v>0.33178055743035623</c:v>
                </c:pt>
                <c:pt idx="33">
                  <c:v>0.33207918929764479</c:v>
                </c:pt>
                <c:pt idx="34">
                  <c:v>0.33225970012498185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DF8-47AB-80D5-1B672461AEDC}"/>
            </c:ext>
          </c:extLst>
        </c:ser>
        <c:ser>
          <c:idx val="3"/>
          <c:order val="3"/>
          <c:tx>
            <c:strRef>
              <c:f>'3C Cortante _amortigu'!$N$1</c:f>
              <c:strCache>
                <c:ptCount val="1"/>
                <c:pt idx="0">
                  <c:v>σ´m = 1250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_amortigu'!$N$7:$N$41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1.2987000000000012E-2</c:v>
                </c:pt>
                <c:pt idx="3">
                  <c:v>1.2987000000000012E-2</c:v>
                </c:pt>
                <c:pt idx="4">
                  <c:v>1.2987000000000012E-2</c:v>
                </c:pt>
                <c:pt idx="5">
                  <c:v>1.2987000000000012E-2</c:v>
                </c:pt>
                <c:pt idx="6">
                  <c:v>1.2987000000000012E-2</c:v>
                </c:pt>
                <c:pt idx="7">
                  <c:v>1.2987000000000012E-2</c:v>
                </c:pt>
                <c:pt idx="8">
                  <c:v>1.2987000000000012E-2</c:v>
                </c:pt>
                <c:pt idx="9">
                  <c:v>1.2987000000000012E-2</c:v>
                </c:pt>
                <c:pt idx="10">
                  <c:v>1.2987000000000012E-2</c:v>
                </c:pt>
                <c:pt idx="11">
                  <c:v>1.2987000000000012E-2</c:v>
                </c:pt>
                <c:pt idx="12">
                  <c:v>1.2987000000000012E-2</c:v>
                </c:pt>
                <c:pt idx="13">
                  <c:v>1.2987000000000012E-2</c:v>
                </c:pt>
                <c:pt idx="14">
                  <c:v>1.2987000000000012E-2</c:v>
                </c:pt>
                <c:pt idx="15">
                  <c:v>1.2987000000000012E-2</c:v>
                </c:pt>
                <c:pt idx="16">
                  <c:v>1.8490951715091755E-2</c:v>
                </c:pt>
                <c:pt idx="17">
                  <c:v>3.0536526473811738E-2</c:v>
                </c:pt>
                <c:pt idx="18">
                  <c:v>5.5608603401424032E-2</c:v>
                </c:pt>
                <c:pt idx="19">
                  <c:v>7.8960689118737964E-2</c:v>
                </c:pt>
                <c:pt idx="20">
                  <c:v>0.11749697857630972</c:v>
                </c:pt>
                <c:pt idx="21">
                  <c:v>0.14662402998319304</c:v>
                </c:pt>
                <c:pt idx="22">
                  <c:v>0.16900075907482973</c:v>
                </c:pt>
                <c:pt idx="23">
                  <c:v>0.20692627331340149</c:v>
                </c:pt>
                <c:pt idx="24">
                  <c:v>0.23053418673972875</c:v>
                </c:pt>
                <c:pt idx="25">
                  <c:v>0.25829879145251283</c:v>
                </c:pt>
                <c:pt idx="26">
                  <c:v>0.28435175058157658</c:v>
                </c:pt>
                <c:pt idx="27">
                  <c:v>0.29683230550737572</c:v>
                </c:pt>
                <c:pt idx="28">
                  <c:v>0.30682066014515313</c:v>
                </c:pt>
                <c:pt idx="29">
                  <c:v>0.31928662641188277</c:v>
                </c:pt>
                <c:pt idx="30">
                  <c:v>0.32367740512050741</c:v>
                </c:pt>
                <c:pt idx="31">
                  <c:v>0.32592701576054084</c:v>
                </c:pt>
                <c:pt idx="32">
                  <c:v>0.32821911092103256</c:v>
                </c:pt>
                <c:pt idx="33">
                  <c:v>0.32938378760351406</c:v>
                </c:pt>
                <c:pt idx="34">
                  <c:v>0.33008962296230521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DF8-47AB-80D5-1B672461A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3220472"/>
        <c:axId val="273220864"/>
      </c:scatterChart>
      <c:valAx>
        <c:axId val="273220472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3220864"/>
        <c:crossesAt val="0"/>
        <c:crossBetween val="midCat"/>
      </c:valAx>
      <c:valAx>
        <c:axId val="273220864"/>
        <c:scaling>
          <c:orientation val="minMax"/>
          <c:max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 baseline="0"/>
                  <a:t>Radio de amortiguación - </a:t>
                </a:r>
                <a:r>
                  <a:rPr lang="el-GR" b="1"/>
                  <a:t>ξ</a:t>
                </a:r>
                <a:endParaRPr lang="es-CO" b="1" baseline="-25000"/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3220472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282270128605056"/>
          <c:y val="0.64448948164134734"/>
          <c:w val="0.184575433225486"/>
          <c:h val="0.19272083494916456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reducción de módulo cortante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'3D Cortante _amortigu'!$G$1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'3D Cortante _amortigu'!$B$7:$B$43</c:f>
              <c:numCache>
                <c:formatCode>0.00E+00</c:formatCode>
                <c:ptCount val="37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  <c:pt idx="36">
                  <c:v>6.8345178847146869E-3</c:v>
                </c:pt>
              </c:numCache>
            </c:numRef>
          </c:xVal>
          <c:yVal>
            <c:numRef>
              <c:f>'3D Cortante _amortigu'!$G$7:$G$44</c:f>
              <c:numCache>
                <c:formatCode>0.00</c:formatCode>
                <c:ptCount val="38"/>
                <c:pt idx="0">
                  <c:v>0.98955335952515522</c:v>
                </c:pt>
                <c:pt idx="1">
                  <c:v>0.95107415926154348</c:v>
                </c:pt>
                <c:pt idx="2">
                  <c:v>0.90764634378249065</c:v>
                </c:pt>
                <c:pt idx="3">
                  <c:v>0.86832757795230986</c:v>
                </c:pt>
                <c:pt idx="4">
                  <c:v>0.83246134548957396</c:v>
                </c:pt>
                <c:pt idx="5">
                  <c:v>0.7995684634506891</c:v>
                </c:pt>
                <c:pt idx="6">
                  <c:v>0.7692702142772152</c:v>
                </c:pt>
                <c:pt idx="7">
                  <c:v>0.6685297000895023</c:v>
                </c:pt>
                <c:pt idx="8">
                  <c:v>0.50487129218172611</c:v>
                </c:pt>
                <c:pt idx="9">
                  <c:v>0.3401622996908637</c:v>
                </c:pt>
                <c:pt idx="10">
                  <c:v>0.25701360607339685</c:v>
                </c:pt>
                <c:pt idx="11">
                  <c:v>0.20675003779924883</c:v>
                </c:pt>
                <c:pt idx="12">
                  <c:v>0.17304463983713486</c:v>
                </c:pt>
                <c:pt idx="13">
                  <c:v>0.14885554373653231</c:v>
                </c:pt>
                <c:pt idx="14">
                  <c:v>0.11642954665050925</c:v>
                </c:pt>
                <c:pt idx="15">
                  <c:v>9.5672735891345784E-2</c:v>
                </c:pt>
                <c:pt idx="16">
                  <c:v>6.6283267844624738E-2</c:v>
                </c:pt>
                <c:pt idx="17">
                  <c:v>5.0771480912764122E-2</c:v>
                </c:pt>
                <c:pt idx="18">
                  <c:v>3.4646674146813661E-2</c:v>
                </c:pt>
                <c:pt idx="19">
                  <c:v>2.6329791474247299E-2</c:v>
                </c:pt>
                <c:pt idx="20">
                  <c:v>1.7821818681820978E-2</c:v>
                </c:pt>
                <c:pt idx="21">
                  <c:v>1.3487290340115698E-2</c:v>
                </c:pt>
                <c:pt idx="22">
                  <c:v>1.0857292115225958E-2</c:v>
                </c:pt>
                <c:pt idx="23">
                  <c:v>7.3114210602178153E-3</c:v>
                </c:pt>
                <c:pt idx="24">
                  <c:v>5.5188123233627651E-3</c:v>
                </c:pt>
                <c:pt idx="25">
                  <c:v>3.7098903470155764E-3</c:v>
                </c:pt>
                <c:pt idx="26">
                  <c:v>2.2474959156338903E-3</c:v>
                </c:pt>
                <c:pt idx="27">
                  <c:v>1.6150431358699091E-3</c:v>
                </c:pt>
                <c:pt idx="28">
                  <c:v>1.1375441429576916E-3</c:v>
                </c:pt>
                <c:pt idx="29">
                  <c:v>5.7543870706822098E-4</c:v>
                </c:pt>
                <c:pt idx="30">
                  <c:v>3.8619575812243179E-4</c:v>
                </c:pt>
                <c:pt idx="31">
                  <c:v>2.9101081871429901E-4</c:v>
                </c:pt>
                <c:pt idx="32">
                  <c:v>1.9528861149453736E-4</c:v>
                </c:pt>
                <c:pt idx="33">
                  <c:v>1.4714926968395492E-4</c:v>
                </c:pt>
                <c:pt idx="34">
                  <c:v>1.1814388739611603E-4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41B-43AB-9B03-A984682C04C3}"/>
            </c:ext>
          </c:extLst>
        </c:ser>
        <c:ser>
          <c:idx val="1"/>
          <c:order val="1"/>
          <c:tx>
            <c:strRef>
              <c:f>'3D Cortante _amortigu'!$H$1</c:f>
              <c:strCache>
                <c:ptCount val="1"/>
                <c:pt idx="0">
                  <c:v>σ´m = 50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_amortigu'!$H$7:$H$41</c:f>
              <c:numCache>
                <c:formatCode>0.00</c:formatCode>
                <c:ptCount val="35"/>
                <c:pt idx="0">
                  <c:v>1</c:v>
                </c:pt>
                <c:pt idx="1">
                  <c:v>0.99783560702914209</c:v>
                </c:pt>
                <c:pt idx="2">
                  <c:v>0.98540012926937226</c:v>
                </c:pt>
                <c:pt idx="3">
                  <c:v>0.97126308019935259</c:v>
                </c:pt>
                <c:pt idx="4">
                  <c:v>0.95672016261859638</c:v>
                </c:pt>
                <c:pt idx="5">
                  <c:v>0.94226700889764203</c:v>
                </c:pt>
                <c:pt idx="6">
                  <c:v>0.92812939061937871</c:v>
                </c:pt>
                <c:pt idx="7">
                  <c:v>0.87614553120322025</c:v>
                </c:pt>
                <c:pt idx="8">
                  <c:v>0.77639039223109341</c:v>
                </c:pt>
                <c:pt idx="9">
                  <c:v>0.65265749253836547</c:v>
                </c:pt>
                <c:pt idx="10">
                  <c:v>0.57582141810183374</c:v>
                </c:pt>
                <c:pt idx="11">
                  <c:v>0.52124745028109021</c:v>
                </c:pt>
                <c:pt idx="12">
                  <c:v>0.47936496055150257</c:v>
                </c:pt>
                <c:pt idx="13">
                  <c:v>0.44561394317025083</c:v>
                </c:pt>
                <c:pt idx="14">
                  <c:v>0.39352098250101075</c:v>
                </c:pt>
                <c:pt idx="15">
                  <c:v>0.35437289530891647</c:v>
                </c:pt>
                <c:pt idx="16">
                  <c:v>0.28701892882309921</c:v>
                </c:pt>
                <c:pt idx="17">
                  <c:v>0.24302413437410295</c:v>
                </c:pt>
                <c:pt idx="18">
                  <c:v>0.18767127365444328</c:v>
                </c:pt>
                <c:pt idx="19">
                  <c:v>0.1536919383895726</c:v>
                </c:pt>
                <c:pt idx="20">
                  <c:v>0.11356734191801461</c:v>
                </c:pt>
                <c:pt idx="21">
                  <c:v>9.0421496948363669E-2</c:v>
                </c:pt>
                <c:pt idx="22">
                  <c:v>7.5271373801518701E-2</c:v>
                </c:pt>
                <c:pt idx="23">
                  <c:v>5.3266131811175878E-2</c:v>
                </c:pt>
                <c:pt idx="24">
                  <c:v>4.1334615606386155E-2</c:v>
                </c:pt>
                <c:pt idx="25">
                  <c:v>2.8646531083735046E-2</c:v>
                </c:pt>
                <c:pt idx="26">
                  <c:v>1.7837650000315078E-2</c:v>
                </c:pt>
                <c:pt idx="27">
                  <c:v>1.2987025305881278E-2</c:v>
                </c:pt>
                <c:pt idx="28">
                  <c:v>9.2452036853830858E-3</c:v>
                </c:pt>
                <c:pt idx="29">
                  <c:v>4.7421586989442634E-3</c:v>
                </c:pt>
                <c:pt idx="30">
                  <c:v>3.1993267389839055E-3</c:v>
                </c:pt>
                <c:pt idx="31">
                  <c:v>2.4176032549888043E-3</c:v>
                </c:pt>
                <c:pt idx="32">
                  <c:v>1.6272997139069238E-3</c:v>
                </c:pt>
                <c:pt idx="33">
                  <c:v>1.2281621279500851E-3</c:v>
                </c:pt>
                <c:pt idx="34">
                  <c:v>9.8708836754933808E-4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41B-43AB-9B03-A984682C04C3}"/>
            </c:ext>
          </c:extLst>
        </c:ser>
        <c:ser>
          <c:idx val="2"/>
          <c:order val="2"/>
          <c:tx>
            <c:strRef>
              <c:f>'3D Cortante _amortigu'!$I$1</c:f>
              <c:strCache>
                <c:ptCount val="1"/>
                <c:pt idx="0">
                  <c:v>σ´m = 100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_amortigu'!$I$7:$I$41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0.99985577673490567</c:v>
                </c:pt>
                <c:pt idx="3">
                  <c:v>0.99073488588350456</c:v>
                </c:pt>
                <c:pt idx="4">
                  <c:v>0.98059691754650335</c:v>
                </c:pt>
                <c:pt idx="5">
                  <c:v>0.97008645270802674</c:v>
                </c:pt>
                <c:pt idx="6">
                  <c:v>0.95952048926802769</c:v>
                </c:pt>
                <c:pt idx="7">
                  <c:v>0.91915228712296104</c:v>
                </c:pt>
                <c:pt idx="8">
                  <c:v>0.83790680104276316</c:v>
                </c:pt>
                <c:pt idx="9">
                  <c:v>0.73253469409537186</c:v>
                </c:pt>
                <c:pt idx="10">
                  <c:v>0.66429490820287429</c:v>
                </c:pt>
                <c:pt idx="11">
                  <c:v>0.61404566923814208</c:v>
                </c:pt>
                <c:pt idx="12">
                  <c:v>0.57421107891315759</c:v>
                </c:pt>
                <c:pt idx="13">
                  <c:v>0.54116861339301137</c:v>
                </c:pt>
                <c:pt idx="14">
                  <c:v>0.48829384148347943</c:v>
                </c:pt>
                <c:pt idx="15">
                  <c:v>0.44690995424618662</c:v>
                </c:pt>
                <c:pt idx="16">
                  <c:v>0.37212531487611195</c:v>
                </c:pt>
                <c:pt idx="17">
                  <c:v>0.32073004305861674</c:v>
                </c:pt>
                <c:pt idx="18">
                  <c:v>0.25316519163167006</c:v>
                </c:pt>
                <c:pt idx="19">
                  <c:v>0.21009222522988247</c:v>
                </c:pt>
                <c:pt idx="20">
                  <c:v>0.15767493579239777</c:v>
                </c:pt>
                <c:pt idx="21">
                  <c:v>0.12667386110255013</c:v>
                </c:pt>
                <c:pt idx="22">
                  <c:v>0.10607796778897959</c:v>
                </c:pt>
                <c:pt idx="23">
                  <c:v>7.5729176191898132E-2</c:v>
                </c:pt>
                <c:pt idx="24">
                  <c:v>5.9054844908677059E-2</c:v>
                </c:pt>
                <c:pt idx="25">
                  <c:v>4.1149073310911402E-2</c:v>
                </c:pt>
                <c:pt idx="26">
                  <c:v>2.5747737013169601E-2</c:v>
                </c:pt>
                <c:pt idx="27">
                  <c:v>1.8789651626604925E-2</c:v>
                </c:pt>
                <c:pt idx="28">
                  <c:v>1.3401227701417728E-2</c:v>
                </c:pt>
                <c:pt idx="29">
                  <c:v>6.8908435531232258E-3</c:v>
                </c:pt>
                <c:pt idx="30">
                  <c:v>4.6532655019439371E-3</c:v>
                </c:pt>
                <c:pt idx="31">
                  <c:v>3.51804413614549E-3</c:v>
                </c:pt>
                <c:pt idx="32">
                  <c:v>2.3692819702029011E-3</c:v>
                </c:pt>
                <c:pt idx="33">
                  <c:v>1.7886697590957395E-3</c:v>
                </c:pt>
                <c:pt idx="34">
                  <c:v>1.4378372528235524E-3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41B-43AB-9B03-A984682C04C3}"/>
            </c:ext>
          </c:extLst>
        </c:ser>
        <c:ser>
          <c:idx val="3"/>
          <c:order val="3"/>
          <c:tx>
            <c:strRef>
              <c:f>'3D Cortante _amortigu'!$J$1</c:f>
              <c:strCache>
                <c:ptCount val="1"/>
                <c:pt idx="0">
                  <c:v>σ´m = 2750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_amortigu'!$J$7:$J$41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0.93653083855303965</c:v>
                </c:pt>
                <c:pt idx="20">
                  <c:v>0.75709507094224682</c:v>
                </c:pt>
                <c:pt idx="21">
                  <c:v>0.63496721249430677</c:v>
                </c:pt>
                <c:pt idx="22">
                  <c:v>0.54704814268743562</c:v>
                </c:pt>
                <c:pt idx="23">
                  <c:v>0.4072984168670406</c:v>
                </c:pt>
                <c:pt idx="24">
                  <c:v>0.32515257761924671</c:v>
                </c:pt>
                <c:pt idx="25">
                  <c:v>0.23249341776813523</c:v>
                </c:pt>
                <c:pt idx="26">
                  <c:v>0.14889997439429292</c:v>
                </c:pt>
                <c:pt idx="27">
                  <c:v>0.10987327143584774</c:v>
                </c:pt>
                <c:pt idx="28">
                  <c:v>7.9074078782814597E-2</c:v>
                </c:pt>
                <c:pt idx="29">
                  <c:v>4.1140485269506817E-2</c:v>
                </c:pt>
                <c:pt idx="30">
                  <c:v>2.7904960401887887E-2</c:v>
                </c:pt>
                <c:pt idx="31">
                  <c:v>2.1147668177712787E-2</c:v>
                </c:pt>
                <c:pt idx="32">
                  <c:v>1.4278801910576847E-2</c:v>
                </c:pt>
                <c:pt idx="33">
                  <c:v>1.0794539141151664E-2</c:v>
                </c:pt>
                <c:pt idx="34">
                  <c:v>8.6848539642257055E-3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41B-43AB-9B03-A984682C0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3221256"/>
        <c:axId val="273221648"/>
      </c:scatterChart>
      <c:valAx>
        <c:axId val="273221256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3221648"/>
        <c:crossesAt val="0"/>
        <c:crossBetween val="midCat"/>
      </c:valAx>
      <c:valAx>
        <c:axId val="2732216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Modulo Cortante</a:t>
                </a:r>
                <a:r>
                  <a:rPr lang="es-CO" b="1" baseline="0"/>
                  <a:t> - </a:t>
                </a:r>
                <a:r>
                  <a:rPr lang="es-CO" b="1"/>
                  <a:t>G / G</a:t>
                </a:r>
                <a:r>
                  <a:rPr lang="es-CO" b="1" baseline="-25000"/>
                  <a:t>max</a:t>
                </a:r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3221256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7863733528154"/>
          <c:y val="0.11344023110601538"/>
          <c:w val="0.184575433225486"/>
          <c:h val="0.19272083494916456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radio de amortiguación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'3D Cortante _amortigu'!$K$1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_amortigu'!$K$7:$K$41</c:f>
              <c:numCache>
                <c:formatCode>0.00</c:formatCode>
                <c:ptCount val="35"/>
                <c:pt idx="0">
                  <c:v>1.4312820087509373E-2</c:v>
                </c:pt>
                <c:pt idx="1">
                  <c:v>1.9563723586977017E-2</c:v>
                </c:pt>
                <c:pt idx="2">
                  <c:v>2.6184033423724867E-2</c:v>
                </c:pt>
                <c:pt idx="3">
                  <c:v>3.2812823507635314E-2</c:v>
                </c:pt>
                <c:pt idx="4">
                  <c:v>3.9385757178950639E-2</c:v>
                </c:pt>
                <c:pt idx="5">
                  <c:v>4.5855128137597546E-2</c:v>
                </c:pt>
                <c:pt idx="6">
                  <c:v>5.2187794226265516E-2</c:v>
                </c:pt>
                <c:pt idx="7">
                  <c:v>7.5819665260502406E-2</c:v>
                </c:pt>
                <c:pt idx="8">
                  <c:v>0.12265475369978493</c:v>
                </c:pt>
                <c:pt idx="9">
                  <c:v>0.18034454526133048</c:v>
                </c:pt>
                <c:pt idx="10">
                  <c:v>0.21348921831765108</c:v>
                </c:pt>
                <c:pt idx="11">
                  <c:v>0.23483379790280934</c:v>
                </c:pt>
                <c:pt idx="12">
                  <c:v>0.24969918031538904</c:v>
                </c:pt>
                <c:pt idx="13">
                  <c:v>0.26064078030455623</c:v>
                </c:pt>
                <c:pt idx="14">
                  <c:v>0.27566646198925393</c:v>
                </c:pt>
                <c:pt idx="15">
                  <c:v>0.28550024570104993</c:v>
                </c:pt>
                <c:pt idx="16">
                  <c:v>0.29971144154690565</c:v>
                </c:pt>
                <c:pt idx="17">
                  <c:v>0.30734803650332515</c:v>
                </c:pt>
                <c:pt idx="18">
                  <c:v>0.3153859732664348</c:v>
                </c:pt>
                <c:pt idx="19">
                  <c:v>0.31957146255606295</c:v>
                </c:pt>
                <c:pt idx="20">
                  <c:v>0.32388105147353768</c:v>
                </c:pt>
                <c:pt idx="21">
                  <c:v>0.32608750586230528</c:v>
                </c:pt>
                <c:pt idx="22">
                  <c:v>0.32742985813155323</c:v>
                </c:pt>
                <c:pt idx="23">
                  <c:v>0.32924394559765124</c:v>
                </c:pt>
                <c:pt idx="24">
                  <c:v>0.33016292168735811</c:v>
                </c:pt>
                <c:pt idx="25">
                  <c:v>0.33109153201802355</c:v>
                </c:pt>
                <c:pt idx="26">
                  <c:v>0.33184318592002482</c:v>
                </c:pt>
                <c:pt idx="27">
                  <c:v>0.33216851790451224</c:v>
                </c:pt>
                <c:pt idx="28">
                  <c:v>0.3324142455070862</c:v>
                </c:pt>
                <c:pt idx="29">
                  <c:v>0.33270362679060361</c:v>
                </c:pt>
                <c:pt idx="30">
                  <c:v>0.33280107997328673</c:v>
                </c:pt>
                <c:pt idx="31">
                  <c:v>0.33285010201143822</c:v>
                </c:pt>
                <c:pt idx="32">
                  <c:v>0.33289940431860315</c:v>
                </c:pt>
                <c:pt idx="33">
                  <c:v>0.33292420013187818</c:v>
                </c:pt>
                <c:pt idx="34">
                  <c:v>0.33293914078199599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8D5-4117-B906-78DB0C40B39F}"/>
            </c:ext>
          </c:extLst>
        </c:ser>
        <c:ser>
          <c:idx val="1"/>
          <c:order val="1"/>
          <c:tx>
            <c:strRef>
              <c:f>'3D Cortante _amortigu'!$L$1</c:f>
              <c:strCache>
                <c:ptCount val="1"/>
                <c:pt idx="0">
                  <c:v>σ´m = 50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_amortigu'!$L$7:$L$41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1.3258192715112043E-2</c:v>
                </c:pt>
                <c:pt idx="2">
                  <c:v>1.4851753736989709E-2</c:v>
                </c:pt>
                <c:pt idx="3">
                  <c:v>1.6736669881090717E-2</c:v>
                </c:pt>
                <c:pt idx="4">
                  <c:v>1.8757091330052822E-2</c:v>
                </c:pt>
                <c:pt idx="5">
                  <c:v>2.0846821392483953E-2</c:v>
                </c:pt>
                <c:pt idx="6">
                  <c:v>2.2969805145549728E-2</c:v>
                </c:pt>
                <c:pt idx="7">
                  <c:v>3.1446729942242575E-2</c:v>
                </c:pt>
                <c:pt idx="8">
                  <c:v>5.0667394997445041E-2</c:v>
                </c:pt>
                <c:pt idx="9">
                  <c:v>7.9904174290583621E-2</c:v>
                </c:pt>
                <c:pt idx="10">
                  <c:v>0.10106698692682478</c:v>
                </c:pt>
                <c:pt idx="11">
                  <c:v>0.11749763555184152</c:v>
                </c:pt>
                <c:pt idx="12">
                  <c:v>0.13089557158644474</c:v>
                </c:pt>
                <c:pt idx="13">
                  <c:v>0.14219043280622731</c:v>
                </c:pt>
                <c:pt idx="14">
                  <c:v>0.16049610176837745</c:v>
                </c:pt>
                <c:pt idx="15">
                  <c:v>0.17494990771054542</c:v>
                </c:pt>
                <c:pt idx="16">
                  <c:v>0.20121735399232907</c:v>
                </c:pt>
                <c:pt idx="17">
                  <c:v>0.21933086686198611</c:v>
                </c:pt>
                <c:pt idx="18">
                  <c:v>0.24319381499184048</c:v>
                </c:pt>
                <c:pt idx="19">
                  <c:v>0.25843484029947822</c:v>
                </c:pt>
                <c:pt idx="20">
                  <c:v>0.27701247062858464</c:v>
                </c:pt>
                <c:pt idx="21">
                  <c:v>0.28801473290657942</c:v>
                </c:pt>
                <c:pt idx="22">
                  <c:v>0.29532948543659815</c:v>
                </c:pt>
                <c:pt idx="23">
                  <c:v>0.30611356023172559</c:v>
                </c:pt>
                <c:pt idx="24">
                  <c:v>0.31203983455294521</c:v>
                </c:pt>
                <c:pt idx="25">
                  <c:v>0.31840284574166999</c:v>
                </c:pt>
                <c:pt idx="26">
                  <c:v>0.32387300611648934</c:v>
                </c:pt>
                <c:pt idx="27">
                  <c:v>0.32634263345324765</c:v>
                </c:pt>
                <c:pt idx="28">
                  <c:v>0.32825400326093535</c:v>
                </c:pt>
                <c:pt idx="29">
                  <c:v>0.33056146048091328</c:v>
                </c:pt>
                <c:pt idx="30">
                  <c:v>0.33135386100346981</c:v>
                </c:pt>
                <c:pt idx="31">
                  <c:v>0.33175570980924463</c:v>
                </c:pt>
                <c:pt idx="32">
                  <c:v>0.33216221167086951</c:v>
                </c:pt>
                <c:pt idx="33">
                  <c:v>0.33236760539431259</c:v>
                </c:pt>
                <c:pt idx="34">
                  <c:v>0.33249169057179984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8D5-4117-B906-78DB0C40B39F}"/>
            </c:ext>
          </c:extLst>
        </c:ser>
        <c:ser>
          <c:idx val="2"/>
          <c:order val="2"/>
          <c:tx>
            <c:strRef>
              <c:f>'3D Cortante _amortigu'!$M$1</c:f>
              <c:strCache>
                <c:ptCount val="1"/>
                <c:pt idx="0">
                  <c:v>σ´m = 100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_amortigu'!$M$7:$M$41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1.3005013939167425E-2</c:v>
                </c:pt>
                <c:pt idx="3">
                  <c:v>1.4160732227760622E-2</c:v>
                </c:pt>
                <c:pt idx="4">
                  <c:v>1.5483425399262394E-2</c:v>
                </c:pt>
                <c:pt idx="5">
                  <c:v>1.689706766404803E-2</c:v>
                </c:pt>
                <c:pt idx="6">
                  <c:v>1.8361630232058401E-2</c:v>
                </c:pt>
                <c:pt idx="7">
                  <c:v>2.43583489342921E-2</c:v>
                </c:pt>
                <c:pt idx="8">
                  <c:v>3.8355484063992529E-2</c:v>
                </c:pt>
                <c:pt idx="9">
                  <c:v>6.0346451799259515E-2</c:v>
                </c:pt>
                <c:pt idx="10">
                  <c:v>7.6899817837971715E-2</c:v>
                </c:pt>
                <c:pt idx="11">
                  <c:v>9.0250948996354469E-2</c:v>
                </c:pt>
                <c:pt idx="12">
                  <c:v>0.10153517043451168</c:v>
                </c:pt>
                <c:pt idx="13">
                  <c:v>0.11136523908431195</c:v>
                </c:pt>
                <c:pt idx="14">
                  <c:v>0.12798186347476637</c:v>
                </c:pt>
                <c:pt idx="15">
                  <c:v>0.14174851159896101</c:v>
                </c:pt>
                <c:pt idx="16">
                  <c:v>0.16832144552122305</c:v>
                </c:pt>
                <c:pt idx="17">
                  <c:v>0.18784900664073687</c:v>
                </c:pt>
                <c:pt idx="18">
                  <c:v>0.21508860292603116</c:v>
                </c:pt>
                <c:pt idx="19">
                  <c:v>0.23338392613204745</c:v>
                </c:pt>
                <c:pt idx="20">
                  <c:v>0.25662500017133422</c:v>
                </c:pt>
                <c:pt idx="21">
                  <c:v>0.27087507024591068</c:v>
                </c:pt>
                <c:pt idx="22">
                  <c:v>0.28054962603920069</c:v>
                </c:pt>
                <c:pt idx="23">
                  <c:v>0.29510713765759616</c:v>
                </c:pt>
                <c:pt idx="24">
                  <c:v>0.30325837642986136</c:v>
                </c:pt>
                <c:pt idx="25">
                  <c:v>0.31213243041848865</c:v>
                </c:pt>
                <c:pt idx="26">
                  <c:v>0.31986539347892473</c:v>
                </c:pt>
                <c:pt idx="27">
                  <c:v>0.32338938584255061</c:v>
                </c:pt>
                <c:pt idx="28">
                  <c:v>0.32613138954846921</c:v>
                </c:pt>
                <c:pt idx="29">
                  <c:v>0.32945944093186941</c:v>
                </c:pt>
                <c:pt idx="30">
                  <c:v>0.33060709092307267</c:v>
                </c:pt>
                <c:pt idx="31">
                  <c:v>0.33119009119693216</c:v>
                </c:pt>
                <c:pt idx="32">
                  <c:v>0.33178055743035623</c:v>
                </c:pt>
                <c:pt idx="33">
                  <c:v>0.33207918929764479</c:v>
                </c:pt>
                <c:pt idx="34">
                  <c:v>0.33225970012498185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8D5-4117-B906-78DB0C40B39F}"/>
            </c:ext>
          </c:extLst>
        </c:ser>
        <c:ser>
          <c:idx val="3"/>
          <c:order val="3"/>
          <c:tx>
            <c:strRef>
              <c:f>'3D Cortante _amortigu'!$N$1</c:f>
              <c:strCache>
                <c:ptCount val="1"/>
                <c:pt idx="0">
                  <c:v>σ´m = 2750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_amortigu'!$N$7:$N$41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1.2987000000000012E-2</c:v>
                </c:pt>
                <c:pt idx="3">
                  <c:v>1.2987000000000012E-2</c:v>
                </c:pt>
                <c:pt idx="4">
                  <c:v>1.2987000000000012E-2</c:v>
                </c:pt>
                <c:pt idx="5">
                  <c:v>1.2987000000000012E-2</c:v>
                </c:pt>
                <c:pt idx="6">
                  <c:v>1.2987000000000012E-2</c:v>
                </c:pt>
                <c:pt idx="7">
                  <c:v>1.2987000000000012E-2</c:v>
                </c:pt>
                <c:pt idx="8">
                  <c:v>1.2987000000000012E-2</c:v>
                </c:pt>
                <c:pt idx="9">
                  <c:v>1.2987000000000012E-2</c:v>
                </c:pt>
                <c:pt idx="10">
                  <c:v>1.2987000000000012E-2</c:v>
                </c:pt>
                <c:pt idx="11">
                  <c:v>1.2987000000000012E-2</c:v>
                </c:pt>
                <c:pt idx="12">
                  <c:v>1.2987000000000012E-2</c:v>
                </c:pt>
                <c:pt idx="13">
                  <c:v>1.2987000000000012E-2</c:v>
                </c:pt>
                <c:pt idx="14">
                  <c:v>1.2987000000000012E-2</c:v>
                </c:pt>
                <c:pt idx="15">
                  <c:v>1.2987000000000012E-2</c:v>
                </c:pt>
                <c:pt idx="16">
                  <c:v>1.2987000000000012E-2</c:v>
                </c:pt>
                <c:pt idx="17">
                  <c:v>1.2987000000000012E-2</c:v>
                </c:pt>
                <c:pt idx="18">
                  <c:v>1.2987000000000012E-2</c:v>
                </c:pt>
                <c:pt idx="19">
                  <c:v>2.1698792664526109E-2</c:v>
                </c:pt>
                <c:pt idx="20">
                  <c:v>5.4833442292423942E-2</c:v>
                </c:pt>
                <c:pt idx="21">
                  <c:v>8.4572400203999573E-2</c:v>
                </c:pt>
                <c:pt idx="22">
                  <c:v>0.10958492608840825</c:v>
                </c:pt>
                <c:pt idx="23">
                  <c:v>0.1555516464231475</c:v>
                </c:pt>
                <c:pt idx="24">
                  <c:v>0.18612813317911836</c:v>
                </c:pt>
                <c:pt idx="25">
                  <c:v>0.22377861459802573</c:v>
                </c:pt>
                <c:pt idx="26">
                  <c:v>0.26062047337978445</c:v>
                </c:pt>
                <c:pt idx="27">
                  <c:v>0.27875440677761171</c:v>
                </c:pt>
                <c:pt idx="28">
                  <c:v>0.29348505055231877</c:v>
                </c:pt>
                <c:pt idx="29">
                  <c:v>0.31213671665138426</c:v>
                </c:pt>
                <c:pt idx="30">
                  <c:v>0.31877668313171859</c:v>
                </c:pt>
                <c:pt idx="31">
                  <c:v>0.32219302796200122</c:v>
                </c:pt>
                <c:pt idx="32">
                  <c:v>0.32568404646886212</c:v>
                </c:pt>
                <c:pt idx="33">
                  <c:v>0.32746192025162063</c:v>
                </c:pt>
                <c:pt idx="34">
                  <c:v>0.32854070740859226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8D5-4117-B906-78DB0C40B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3222432"/>
        <c:axId val="273222824"/>
      </c:scatterChart>
      <c:valAx>
        <c:axId val="273222432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3222824"/>
        <c:crossesAt val="0"/>
        <c:crossBetween val="midCat"/>
      </c:valAx>
      <c:valAx>
        <c:axId val="273222824"/>
        <c:scaling>
          <c:orientation val="minMax"/>
          <c:max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 baseline="0"/>
                  <a:t>Radio de amortiguación - </a:t>
                </a:r>
                <a:r>
                  <a:rPr lang="el-GR" b="1"/>
                  <a:t>ξ</a:t>
                </a:r>
                <a:endParaRPr lang="es-CO" b="1" baseline="-25000"/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3222432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282270128605056"/>
          <c:y val="0.64448948164134734"/>
          <c:w val="0.184575433225486"/>
          <c:h val="0.19272083494916456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5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5.png"/><Relationship Id="rId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5.png"/><Relationship Id="rId4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5.png"/><Relationship Id="rId4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323850</xdr:colOff>
      <xdr:row>14</xdr:row>
      <xdr:rowOff>40671</xdr:rowOff>
    </xdr:from>
    <xdr:to>
      <xdr:col>39</xdr:col>
      <xdr:colOff>445483</xdr:colOff>
      <xdr:row>41</xdr:row>
      <xdr:rowOff>189425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BE634D3-24D9-477D-8F41-EDEBAAD23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82675" y="2640996"/>
          <a:ext cx="10789633" cy="5292254"/>
        </a:xfrm>
        <a:prstGeom prst="rect">
          <a:avLst/>
        </a:prstGeom>
      </xdr:spPr>
    </xdr:pic>
    <xdr:clientData/>
  </xdr:twoCellAnchor>
  <xdr:twoCellAnchor editAs="oneCell">
    <xdr:from>
      <xdr:col>25</xdr:col>
      <xdr:colOff>314325</xdr:colOff>
      <xdr:row>42</xdr:row>
      <xdr:rowOff>94111</xdr:rowOff>
    </xdr:from>
    <xdr:to>
      <xdr:col>39</xdr:col>
      <xdr:colOff>438245</xdr:colOff>
      <xdr:row>70</xdr:row>
      <xdr:rowOff>47624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142959-7EDE-47AD-BA02-E6DC8FEF7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73150" y="8028436"/>
          <a:ext cx="10791920" cy="52875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78</xdr:row>
      <xdr:rowOff>60850</xdr:rowOff>
    </xdr:from>
    <xdr:to>
      <xdr:col>7</xdr:col>
      <xdr:colOff>1921686</xdr:colOff>
      <xdr:row>106</xdr:row>
      <xdr:rowOff>1756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520" y="13624450"/>
          <a:ext cx="5288566" cy="447480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78</xdr:row>
      <xdr:rowOff>60850</xdr:rowOff>
    </xdr:from>
    <xdr:to>
      <xdr:col>7</xdr:col>
      <xdr:colOff>1921686</xdr:colOff>
      <xdr:row>106</xdr:row>
      <xdr:rowOff>1756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520" y="13624450"/>
          <a:ext cx="5288566" cy="44748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95250</xdr:colOff>
      <xdr:row>14</xdr:row>
      <xdr:rowOff>66675</xdr:rowOff>
    </xdr:from>
    <xdr:to>
      <xdr:col>36</xdr:col>
      <xdr:colOff>350232</xdr:colOff>
      <xdr:row>36</xdr:row>
      <xdr:rowOff>114455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D7B4F5C-21BB-432A-9DB2-B117EF278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54075" y="2667000"/>
          <a:ext cx="8636982" cy="4238780"/>
        </a:xfrm>
        <a:prstGeom prst="rect">
          <a:avLst/>
        </a:prstGeom>
      </xdr:spPr>
    </xdr:pic>
    <xdr:clientData/>
  </xdr:twoCellAnchor>
  <xdr:twoCellAnchor editAs="oneCell">
    <xdr:from>
      <xdr:col>25</xdr:col>
      <xdr:colOff>85725</xdr:colOff>
      <xdr:row>36</xdr:row>
      <xdr:rowOff>173555</xdr:rowOff>
    </xdr:from>
    <xdr:to>
      <xdr:col>36</xdr:col>
      <xdr:colOff>380177</xdr:colOff>
      <xdr:row>59</xdr:row>
      <xdr:rowOff>47625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3AD9CF9-2F9D-4993-9166-FF42F13D0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44550" y="6964880"/>
          <a:ext cx="8676452" cy="42555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523875</xdr:colOff>
      <xdr:row>5</xdr:row>
      <xdr:rowOff>57150</xdr:rowOff>
    </xdr:from>
    <xdr:to>
      <xdr:col>30</xdr:col>
      <xdr:colOff>34695</xdr:colOff>
      <xdr:row>17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18"/>
        <a:stretch/>
      </xdr:blipFill>
      <xdr:spPr>
        <a:xfrm>
          <a:off x="16973550" y="981075"/>
          <a:ext cx="4844820" cy="23431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15</xdr:col>
      <xdr:colOff>57149</xdr:colOff>
      <xdr:row>1</xdr:row>
      <xdr:rowOff>38099</xdr:rowOff>
    </xdr:from>
    <xdr:to>
      <xdr:col>23</xdr:col>
      <xdr:colOff>428624</xdr:colOff>
      <xdr:row>24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47625</xdr:colOff>
      <xdr:row>24</xdr:row>
      <xdr:rowOff>171450</xdr:rowOff>
    </xdr:from>
    <xdr:to>
      <xdr:col>23</xdr:col>
      <xdr:colOff>419100</xdr:colOff>
      <xdr:row>48</xdr:row>
      <xdr:rowOff>38100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76200</xdr:colOff>
      <xdr:row>35</xdr:row>
      <xdr:rowOff>9525</xdr:rowOff>
    </xdr:from>
    <xdr:to>
      <xdr:col>29</xdr:col>
      <xdr:colOff>332714</xdr:colOff>
      <xdr:row>37</xdr:row>
      <xdr:rowOff>75465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5280"/>
        <a:stretch/>
      </xdr:blipFill>
      <xdr:spPr>
        <a:xfrm>
          <a:off x="17287875" y="6696075"/>
          <a:ext cx="4066514" cy="44694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523875</xdr:colOff>
      <xdr:row>5</xdr:row>
      <xdr:rowOff>57150</xdr:rowOff>
    </xdr:from>
    <xdr:to>
      <xdr:col>30</xdr:col>
      <xdr:colOff>34695</xdr:colOff>
      <xdr:row>17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18"/>
        <a:stretch/>
      </xdr:blipFill>
      <xdr:spPr>
        <a:xfrm>
          <a:off x="16973550" y="981075"/>
          <a:ext cx="4844820" cy="23431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15</xdr:col>
      <xdr:colOff>57149</xdr:colOff>
      <xdr:row>1</xdr:row>
      <xdr:rowOff>38099</xdr:rowOff>
    </xdr:from>
    <xdr:to>
      <xdr:col>23</xdr:col>
      <xdr:colOff>428624</xdr:colOff>
      <xdr:row>24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47625</xdr:colOff>
      <xdr:row>24</xdr:row>
      <xdr:rowOff>171450</xdr:rowOff>
    </xdr:from>
    <xdr:to>
      <xdr:col>23</xdr:col>
      <xdr:colOff>419100</xdr:colOff>
      <xdr:row>48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76200</xdr:colOff>
      <xdr:row>35</xdr:row>
      <xdr:rowOff>9525</xdr:rowOff>
    </xdr:from>
    <xdr:to>
      <xdr:col>29</xdr:col>
      <xdr:colOff>332714</xdr:colOff>
      <xdr:row>37</xdr:row>
      <xdr:rowOff>75465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5280"/>
        <a:stretch/>
      </xdr:blipFill>
      <xdr:spPr>
        <a:xfrm>
          <a:off x="17287875" y="6696075"/>
          <a:ext cx="4066514" cy="44694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523875</xdr:colOff>
      <xdr:row>5</xdr:row>
      <xdr:rowOff>57150</xdr:rowOff>
    </xdr:from>
    <xdr:to>
      <xdr:col>30</xdr:col>
      <xdr:colOff>34695</xdr:colOff>
      <xdr:row>17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18"/>
        <a:stretch/>
      </xdr:blipFill>
      <xdr:spPr>
        <a:xfrm>
          <a:off x="16973550" y="981075"/>
          <a:ext cx="4844820" cy="23431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15</xdr:col>
      <xdr:colOff>57149</xdr:colOff>
      <xdr:row>1</xdr:row>
      <xdr:rowOff>38099</xdr:rowOff>
    </xdr:from>
    <xdr:to>
      <xdr:col>23</xdr:col>
      <xdr:colOff>428624</xdr:colOff>
      <xdr:row>24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47625</xdr:colOff>
      <xdr:row>24</xdr:row>
      <xdr:rowOff>171450</xdr:rowOff>
    </xdr:from>
    <xdr:to>
      <xdr:col>23</xdr:col>
      <xdr:colOff>419100</xdr:colOff>
      <xdr:row>48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76200</xdr:colOff>
      <xdr:row>35</xdr:row>
      <xdr:rowOff>9525</xdr:rowOff>
    </xdr:from>
    <xdr:to>
      <xdr:col>29</xdr:col>
      <xdr:colOff>332714</xdr:colOff>
      <xdr:row>37</xdr:row>
      <xdr:rowOff>75465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5280"/>
        <a:stretch/>
      </xdr:blipFill>
      <xdr:spPr>
        <a:xfrm>
          <a:off x="17287875" y="6696075"/>
          <a:ext cx="4066514" cy="44694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523875</xdr:colOff>
      <xdr:row>5</xdr:row>
      <xdr:rowOff>57150</xdr:rowOff>
    </xdr:from>
    <xdr:to>
      <xdr:col>30</xdr:col>
      <xdr:colOff>34695</xdr:colOff>
      <xdr:row>17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18"/>
        <a:stretch/>
      </xdr:blipFill>
      <xdr:spPr>
        <a:xfrm>
          <a:off x="16973550" y="981075"/>
          <a:ext cx="4844820" cy="23431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15</xdr:col>
      <xdr:colOff>57149</xdr:colOff>
      <xdr:row>1</xdr:row>
      <xdr:rowOff>38099</xdr:rowOff>
    </xdr:from>
    <xdr:to>
      <xdr:col>23</xdr:col>
      <xdr:colOff>428624</xdr:colOff>
      <xdr:row>24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47625</xdr:colOff>
      <xdr:row>24</xdr:row>
      <xdr:rowOff>171450</xdr:rowOff>
    </xdr:from>
    <xdr:to>
      <xdr:col>23</xdr:col>
      <xdr:colOff>419100</xdr:colOff>
      <xdr:row>48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76200</xdr:colOff>
      <xdr:row>35</xdr:row>
      <xdr:rowOff>9525</xdr:rowOff>
    </xdr:from>
    <xdr:to>
      <xdr:col>29</xdr:col>
      <xdr:colOff>332714</xdr:colOff>
      <xdr:row>37</xdr:row>
      <xdr:rowOff>75465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5280"/>
        <a:stretch/>
      </xdr:blipFill>
      <xdr:spPr>
        <a:xfrm>
          <a:off x="17287875" y="6696075"/>
          <a:ext cx="4066514" cy="44694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77</xdr:row>
      <xdr:rowOff>60850</xdr:rowOff>
    </xdr:from>
    <xdr:to>
      <xdr:col>7</xdr:col>
      <xdr:colOff>2344099</xdr:colOff>
      <xdr:row>105</xdr:row>
      <xdr:rowOff>1756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520" y="18253600"/>
          <a:ext cx="5282768" cy="44748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78</xdr:row>
      <xdr:rowOff>60850</xdr:rowOff>
    </xdr:from>
    <xdr:to>
      <xdr:col>7</xdr:col>
      <xdr:colOff>1921686</xdr:colOff>
      <xdr:row>106</xdr:row>
      <xdr:rowOff>1756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520" y="13367275"/>
          <a:ext cx="5282354" cy="447480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78</xdr:row>
      <xdr:rowOff>60850</xdr:rowOff>
    </xdr:from>
    <xdr:to>
      <xdr:col>7</xdr:col>
      <xdr:colOff>1921686</xdr:colOff>
      <xdr:row>106</xdr:row>
      <xdr:rowOff>1756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520" y="13624450"/>
          <a:ext cx="5288566" cy="44748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B2:Y1017"/>
  <sheetViews>
    <sheetView showGridLines="0" topLeftCell="Z41" workbookViewId="0">
      <selection activeCell="AO15" sqref="AO15"/>
    </sheetView>
  </sheetViews>
  <sheetFormatPr baseColWidth="10" defaultRowHeight="15" x14ac:dyDescent="0.25"/>
  <cols>
    <col min="1" max="1" width="3.5703125" customWidth="1"/>
    <col min="2" max="2" width="28.140625" customWidth="1"/>
    <col min="3" max="3" width="5.7109375" bestFit="1" customWidth="1"/>
    <col min="4" max="4" width="9.5703125" bestFit="1" customWidth="1"/>
    <col min="5" max="5" width="10.28515625" bestFit="1" customWidth="1"/>
    <col min="6" max="6" width="3.28515625" customWidth="1"/>
    <col min="7" max="7" width="5.7109375" bestFit="1" customWidth="1"/>
    <col min="8" max="8" width="9.5703125" bestFit="1" customWidth="1"/>
    <col min="9" max="9" width="10.28515625" bestFit="1" customWidth="1"/>
    <col min="10" max="10" width="2.85546875" customWidth="1"/>
    <col min="11" max="11" width="5.7109375" bestFit="1" customWidth="1"/>
    <col min="12" max="12" width="9.5703125" bestFit="1" customWidth="1"/>
    <col min="13" max="13" width="10.28515625" bestFit="1" customWidth="1"/>
    <col min="14" max="14" width="2.7109375" customWidth="1"/>
    <col min="15" max="15" width="5.7109375" bestFit="1" customWidth="1"/>
    <col min="16" max="16" width="9.5703125" bestFit="1" customWidth="1"/>
    <col min="17" max="17" width="10.28515625" bestFit="1" customWidth="1"/>
    <col min="18" max="18" width="2.7109375" customWidth="1"/>
    <col min="19" max="19" width="5.7109375" bestFit="1" customWidth="1"/>
    <col min="20" max="20" width="9.5703125" bestFit="1" customWidth="1"/>
    <col min="22" max="22" width="4" customWidth="1"/>
    <col min="23" max="23" width="5.7109375" bestFit="1" customWidth="1"/>
    <col min="24" max="24" width="9.5703125" bestFit="1" customWidth="1"/>
    <col min="25" max="25" width="10.28515625" bestFit="1" customWidth="1"/>
  </cols>
  <sheetData>
    <row r="2" spans="2:25" x14ac:dyDescent="0.25">
      <c r="B2" s="117" t="s">
        <v>182</v>
      </c>
      <c r="C2" t="s">
        <v>185</v>
      </c>
    </row>
    <row r="3" spans="2:25" x14ac:dyDescent="0.25">
      <c r="B3" s="117" t="s">
        <v>183</v>
      </c>
      <c r="C3">
        <v>1</v>
      </c>
      <c r="D3" t="s">
        <v>186</v>
      </c>
    </row>
    <row r="4" spans="2:25" x14ac:dyDescent="0.25">
      <c r="B4" s="117" t="s">
        <v>184</v>
      </c>
      <c r="C4" s="136" t="s">
        <v>187</v>
      </c>
      <c r="E4" s="136"/>
    </row>
    <row r="5" spans="2:25" x14ac:dyDescent="0.25">
      <c r="B5" s="117" t="s">
        <v>195</v>
      </c>
      <c r="C5">
        <f>1/C3</f>
        <v>1</v>
      </c>
      <c r="D5" t="s">
        <v>104</v>
      </c>
    </row>
    <row r="6" spans="2:25" x14ac:dyDescent="0.25">
      <c r="B6" s="117" t="s">
        <v>201</v>
      </c>
      <c r="C6">
        <v>10</v>
      </c>
    </row>
    <row r="7" spans="2:25" ht="7.5" customHeight="1" x14ac:dyDescent="0.25">
      <c r="B7" s="117"/>
    </row>
    <row r="8" spans="2:25" x14ac:dyDescent="0.25">
      <c r="B8" s="139" t="s">
        <v>188</v>
      </c>
      <c r="C8" s="137"/>
      <c r="D8" s="138">
        <f>D1016</f>
        <v>0.33</v>
      </c>
      <c r="E8" s="138"/>
      <c r="F8" s="138"/>
      <c r="G8" s="138"/>
      <c r="H8" s="138">
        <f>H1016</f>
        <v>0.94</v>
      </c>
      <c r="I8" s="138"/>
      <c r="J8" s="138"/>
      <c r="K8" s="138"/>
      <c r="L8" s="138">
        <f>L1016</f>
        <v>0.95</v>
      </c>
      <c r="M8" s="138"/>
      <c r="N8" s="138"/>
      <c r="O8" s="138"/>
      <c r="P8" s="138">
        <f>P1016</f>
        <v>0.95</v>
      </c>
      <c r="Q8" s="137"/>
      <c r="T8" s="138">
        <f>T1016</f>
        <v>0.94</v>
      </c>
      <c r="X8" s="138">
        <f>X1016</f>
        <v>0.94</v>
      </c>
    </row>
    <row r="9" spans="2:25" x14ac:dyDescent="0.25">
      <c r="B9" s="117" t="s">
        <v>189</v>
      </c>
      <c r="D9" s="2">
        <f>1/D8</f>
        <v>3.0303030303030303</v>
      </c>
      <c r="E9" s="2"/>
      <c r="F9" s="2"/>
      <c r="G9" s="2"/>
      <c r="H9" s="2">
        <f>1/H8</f>
        <v>1.0638297872340425</v>
      </c>
      <c r="I9" s="2"/>
      <c r="J9" s="2"/>
      <c r="K9" s="2"/>
      <c r="L9" s="2">
        <f>1/L8</f>
        <v>1.0526315789473684</v>
      </c>
      <c r="M9" s="2"/>
      <c r="N9" s="2"/>
      <c r="O9" s="2"/>
      <c r="P9" s="2">
        <f>1/P8</f>
        <v>1.0526315789473684</v>
      </c>
      <c r="T9" s="2">
        <f>1/T8</f>
        <v>1.0638297872340425</v>
      </c>
      <c r="X9" s="2">
        <f>1/X8</f>
        <v>1.0638297872340425</v>
      </c>
    </row>
    <row r="10" spans="2:25" x14ac:dyDescent="0.25">
      <c r="B10" s="117" t="s">
        <v>190</v>
      </c>
      <c r="D10" s="2">
        <f>2*PI()/D8</f>
        <v>19.039955476301774</v>
      </c>
      <c r="E10" s="2"/>
      <c r="F10" s="2"/>
      <c r="G10" s="2"/>
      <c r="H10" s="2">
        <f>2*PI()/H8</f>
        <v>6.6842396884889217</v>
      </c>
      <c r="I10" s="2"/>
      <c r="J10" s="2"/>
      <c r="K10" s="2"/>
      <c r="L10" s="2">
        <f>2*PI()/L8</f>
        <v>6.613879270715354</v>
      </c>
      <c r="M10" s="2"/>
      <c r="N10" s="2"/>
      <c r="O10" s="2"/>
      <c r="P10" s="2">
        <f>2*PI()/P8</f>
        <v>6.613879270715354</v>
      </c>
      <c r="T10" s="2">
        <f>2*PI()/T8</f>
        <v>6.6842396884889217</v>
      </c>
      <c r="X10" s="2">
        <f>2*PI()/X8</f>
        <v>6.6842396884889217</v>
      </c>
    </row>
    <row r="12" spans="2:25" ht="15.75" thickBot="1" x14ac:dyDescent="0.3">
      <c r="B12" s="117" t="s">
        <v>198</v>
      </c>
    </row>
    <row r="13" spans="2:25" ht="15.75" thickBot="1" x14ac:dyDescent="0.3">
      <c r="C13" s="146" t="s">
        <v>191</v>
      </c>
      <c r="D13" s="147"/>
      <c r="E13" s="148"/>
      <c r="F13" s="120"/>
      <c r="G13" s="146" t="s">
        <v>192</v>
      </c>
      <c r="H13" s="147"/>
      <c r="I13" s="148"/>
      <c r="J13" s="120"/>
      <c r="K13" s="146" t="s">
        <v>193</v>
      </c>
      <c r="L13" s="147"/>
      <c r="M13" s="148"/>
      <c r="N13" s="120"/>
      <c r="O13" s="146" t="s">
        <v>193</v>
      </c>
      <c r="P13" s="147"/>
      <c r="Q13" s="148"/>
      <c r="S13" s="146" t="s">
        <v>199</v>
      </c>
      <c r="T13" s="147"/>
      <c r="U13" s="148"/>
      <c r="W13" s="146" t="s">
        <v>200</v>
      </c>
      <c r="X13" s="147"/>
      <c r="Y13" s="148"/>
    </row>
    <row r="14" spans="2:25" ht="15.75" thickBot="1" x14ac:dyDescent="0.3">
      <c r="C14" s="140" t="s">
        <v>179</v>
      </c>
      <c r="D14" s="141" t="s">
        <v>196</v>
      </c>
      <c r="E14" s="142" t="s">
        <v>197</v>
      </c>
      <c r="F14" s="120"/>
      <c r="G14" s="140" t="s">
        <v>179</v>
      </c>
      <c r="H14" s="141" t="s">
        <v>196</v>
      </c>
      <c r="I14" s="142" t="s">
        <v>197</v>
      </c>
      <c r="J14" s="120"/>
      <c r="K14" s="140" t="s">
        <v>179</v>
      </c>
      <c r="L14" s="141" t="s">
        <v>196</v>
      </c>
      <c r="M14" s="142" t="s">
        <v>197</v>
      </c>
      <c r="N14" s="120"/>
      <c r="O14" s="140" t="s">
        <v>179</v>
      </c>
      <c r="P14" s="141" t="s">
        <v>196</v>
      </c>
      <c r="Q14" s="142" t="s">
        <v>197</v>
      </c>
      <c r="S14" s="140" t="s">
        <v>179</v>
      </c>
      <c r="T14" s="141" t="s">
        <v>196</v>
      </c>
      <c r="U14" s="142" t="s">
        <v>197</v>
      </c>
      <c r="W14" s="140" t="s">
        <v>179</v>
      </c>
      <c r="X14" s="141" t="s">
        <v>196</v>
      </c>
      <c r="Y14" s="142" t="s">
        <v>197</v>
      </c>
    </row>
    <row r="15" spans="2:25" x14ac:dyDescent="0.25">
      <c r="C15" s="126">
        <v>0</v>
      </c>
      <c r="D15" s="127">
        <v>0.01</v>
      </c>
      <c r="E15" s="128">
        <v>1.19900437371774E-3</v>
      </c>
      <c r="G15" s="126">
        <v>0</v>
      </c>
      <c r="H15" s="134">
        <v>0.01</v>
      </c>
      <c r="I15" s="128">
        <v>3.6806713085746701E-3</v>
      </c>
      <c r="K15" s="126">
        <v>0</v>
      </c>
      <c r="L15" s="134">
        <v>0.01</v>
      </c>
      <c r="M15" s="128">
        <v>3.2919863579172902E-3</v>
      </c>
      <c r="O15" s="126">
        <v>0</v>
      </c>
      <c r="P15" s="134">
        <v>0.01</v>
      </c>
      <c r="Q15" s="128">
        <v>1.0803586600293001E-3</v>
      </c>
      <c r="S15" s="126">
        <v>0</v>
      </c>
      <c r="T15" s="134">
        <v>0.01</v>
      </c>
      <c r="U15" s="128">
        <v>3.16090184324044E-2</v>
      </c>
      <c r="W15" s="126">
        <v>0</v>
      </c>
      <c r="X15" s="134">
        <v>0.01</v>
      </c>
      <c r="Y15" s="128">
        <v>1.26268840437492E-2</v>
      </c>
    </row>
    <row r="16" spans="2:25" x14ac:dyDescent="0.25">
      <c r="C16" s="129">
        <v>1</v>
      </c>
      <c r="D16" s="118">
        <v>0.02</v>
      </c>
      <c r="E16" s="130">
        <v>1.1961547935106199E-3</v>
      </c>
      <c r="G16" s="129">
        <v>1</v>
      </c>
      <c r="H16" s="119">
        <v>0.02</v>
      </c>
      <c r="I16" s="130">
        <v>3.9299159210508198E-3</v>
      </c>
      <c r="K16" s="129">
        <v>1</v>
      </c>
      <c r="L16" s="119">
        <v>0.02</v>
      </c>
      <c r="M16" s="130">
        <v>3.47159801640053E-3</v>
      </c>
      <c r="O16" s="129">
        <v>1</v>
      </c>
      <c r="P16" s="119">
        <v>0.02</v>
      </c>
      <c r="Q16" s="130">
        <v>1.3395404787452201E-3</v>
      </c>
      <c r="S16" s="129">
        <v>1</v>
      </c>
      <c r="T16" s="119">
        <v>0.02</v>
      </c>
      <c r="U16" s="130">
        <v>3.1988056392492498E-2</v>
      </c>
      <c r="W16" s="129">
        <v>1</v>
      </c>
      <c r="X16" s="119">
        <v>0.02</v>
      </c>
      <c r="Y16" s="130">
        <v>1.36234269959047E-2</v>
      </c>
    </row>
    <row r="17" spans="3:25" x14ac:dyDescent="0.25">
      <c r="C17" s="129">
        <v>2</v>
      </c>
      <c r="D17" s="118">
        <v>0.03</v>
      </c>
      <c r="E17" s="130">
        <v>1.2620512631673099E-3</v>
      </c>
      <c r="G17" s="129">
        <v>2</v>
      </c>
      <c r="H17" s="119">
        <v>0.03</v>
      </c>
      <c r="I17" s="130">
        <v>4.9884908395060401E-3</v>
      </c>
      <c r="K17" s="129">
        <v>2</v>
      </c>
      <c r="L17" s="119">
        <v>0.03</v>
      </c>
      <c r="M17" s="130">
        <v>3.53113794578001E-3</v>
      </c>
      <c r="O17" s="129">
        <v>2</v>
      </c>
      <c r="P17" s="119">
        <v>0.03</v>
      </c>
      <c r="Q17" s="130">
        <v>1.3736335613283399E-3</v>
      </c>
      <c r="S17" s="129">
        <v>2</v>
      </c>
      <c r="T17" s="119">
        <v>0.03</v>
      </c>
      <c r="U17" s="130">
        <v>3.1970385515349302E-2</v>
      </c>
      <c r="W17" s="129">
        <v>2</v>
      </c>
      <c r="X17" s="119">
        <v>0.03</v>
      </c>
      <c r="Y17" s="130">
        <v>1.5902790706971901E-2</v>
      </c>
    </row>
    <row r="18" spans="3:25" x14ac:dyDescent="0.25">
      <c r="C18" s="129">
        <v>3</v>
      </c>
      <c r="D18" s="118">
        <v>0.04</v>
      </c>
      <c r="E18" s="130">
        <v>1.4624444223947E-3</v>
      </c>
      <c r="G18" s="129">
        <v>3</v>
      </c>
      <c r="H18" s="119">
        <v>0.04</v>
      </c>
      <c r="I18" s="130">
        <v>5.5821749678408297E-3</v>
      </c>
      <c r="K18" s="129">
        <v>3</v>
      </c>
      <c r="L18" s="119">
        <v>0.04</v>
      </c>
      <c r="M18" s="130">
        <v>3.4169437044237702E-3</v>
      </c>
      <c r="O18" s="129">
        <v>3</v>
      </c>
      <c r="P18" s="119">
        <v>0.04</v>
      </c>
      <c r="Q18" s="130">
        <v>1.50549974349906E-3</v>
      </c>
      <c r="S18" s="129">
        <v>3</v>
      </c>
      <c r="T18" s="119">
        <v>0.04</v>
      </c>
      <c r="U18" s="130">
        <v>3.2636932582633102E-2</v>
      </c>
      <c r="W18" s="129">
        <v>3</v>
      </c>
      <c r="X18" s="119">
        <v>0.04</v>
      </c>
      <c r="Y18" s="130">
        <v>1.38970024089431E-2</v>
      </c>
    </row>
    <row r="19" spans="3:25" x14ac:dyDescent="0.25">
      <c r="C19" s="129">
        <v>4</v>
      </c>
      <c r="D19" s="118">
        <v>0.05</v>
      </c>
      <c r="E19" s="130">
        <v>1.58747417462911E-3</v>
      </c>
      <c r="G19" s="129">
        <v>4</v>
      </c>
      <c r="H19" s="119">
        <v>0.05</v>
      </c>
      <c r="I19" s="130">
        <v>5.8694878991717098E-3</v>
      </c>
      <c r="K19" s="129">
        <v>4</v>
      </c>
      <c r="L19" s="119">
        <v>0.05</v>
      </c>
      <c r="M19" s="130">
        <v>3.87587268756669E-3</v>
      </c>
      <c r="O19" s="129">
        <v>4</v>
      </c>
      <c r="P19" s="119">
        <v>0.05</v>
      </c>
      <c r="Q19" s="130">
        <v>1.5550515750829899E-3</v>
      </c>
      <c r="S19" s="129">
        <v>4</v>
      </c>
      <c r="T19" s="119">
        <v>0.05</v>
      </c>
      <c r="U19" s="130">
        <v>3.3055286014346E-2</v>
      </c>
      <c r="W19" s="129">
        <v>4</v>
      </c>
      <c r="X19" s="119">
        <v>0.05</v>
      </c>
      <c r="Y19" s="130">
        <v>1.35618080982995E-2</v>
      </c>
    </row>
    <row r="20" spans="3:25" x14ac:dyDescent="0.25">
      <c r="C20" s="129">
        <v>5</v>
      </c>
      <c r="D20" s="118">
        <v>0.06</v>
      </c>
      <c r="E20" s="130">
        <v>1.5448552525037899E-3</v>
      </c>
      <c r="G20" s="129">
        <v>5</v>
      </c>
      <c r="H20" s="119">
        <v>0.06</v>
      </c>
      <c r="I20" s="130">
        <v>5.8784730374340597E-3</v>
      </c>
      <c r="K20" s="129">
        <v>5</v>
      </c>
      <c r="L20" s="119">
        <v>0.06</v>
      </c>
      <c r="M20" s="130">
        <v>4.3731453108666399E-3</v>
      </c>
      <c r="O20" s="129">
        <v>5</v>
      </c>
      <c r="P20" s="119">
        <v>0.06</v>
      </c>
      <c r="Q20" s="130">
        <v>1.60989037258778E-3</v>
      </c>
      <c r="S20" s="129">
        <v>5</v>
      </c>
      <c r="T20" s="119">
        <v>0.06</v>
      </c>
      <c r="U20" s="130">
        <v>3.3778754386404E-2</v>
      </c>
      <c r="W20" s="129">
        <v>5</v>
      </c>
      <c r="X20" s="119">
        <v>0.06</v>
      </c>
      <c r="Y20" s="130">
        <v>1.3391446684119301E-2</v>
      </c>
    </row>
    <row r="21" spans="3:25" x14ac:dyDescent="0.25">
      <c r="C21" s="129">
        <v>6</v>
      </c>
      <c r="D21" s="118">
        <v>7.0000000000000007E-2</v>
      </c>
      <c r="E21" s="130">
        <v>1.8765774355132801E-3</v>
      </c>
      <c r="G21" s="129">
        <v>6</v>
      </c>
      <c r="H21" s="119">
        <v>7.0000000000000007E-2</v>
      </c>
      <c r="I21" s="130">
        <v>5.9404332320914703E-3</v>
      </c>
      <c r="K21" s="129">
        <v>6</v>
      </c>
      <c r="L21" s="119">
        <v>7.0000000000000007E-2</v>
      </c>
      <c r="M21" s="130">
        <v>4.60611904049784E-3</v>
      </c>
      <c r="O21" s="129">
        <v>6</v>
      </c>
      <c r="P21" s="119">
        <v>7.0000000000000007E-2</v>
      </c>
      <c r="Q21" s="130">
        <v>1.5647709007040799E-3</v>
      </c>
      <c r="S21" s="129">
        <v>6</v>
      </c>
      <c r="T21" s="119">
        <v>7.0000000000000007E-2</v>
      </c>
      <c r="U21" s="130">
        <v>3.4561934385013399E-2</v>
      </c>
      <c r="W21" s="129">
        <v>6</v>
      </c>
      <c r="X21" s="119">
        <v>7.0000000000000007E-2</v>
      </c>
      <c r="Y21" s="130">
        <v>1.19002271161087E-2</v>
      </c>
    </row>
    <row r="22" spans="3:25" x14ac:dyDescent="0.25">
      <c r="C22" s="129">
        <v>7</v>
      </c>
      <c r="D22" s="118">
        <v>0.08</v>
      </c>
      <c r="E22" s="130">
        <v>1.5751962436915501E-3</v>
      </c>
      <c r="G22" s="129">
        <v>7</v>
      </c>
      <c r="H22" s="119">
        <v>0.08</v>
      </c>
      <c r="I22" s="130">
        <v>5.9995302586768103E-3</v>
      </c>
      <c r="K22" s="129">
        <v>7</v>
      </c>
      <c r="L22" s="119">
        <v>0.08</v>
      </c>
      <c r="M22" s="130">
        <v>4.7097100281222404E-3</v>
      </c>
      <c r="O22" s="129">
        <v>7</v>
      </c>
      <c r="P22" s="119">
        <v>0.08</v>
      </c>
      <c r="Q22" s="130">
        <v>1.56274605324483E-3</v>
      </c>
      <c r="S22" s="129">
        <v>7</v>
      </c>
      <c r="T22" s="119">
        <v>0.08</v>
      </c>
      <c r="U22" s="130">
        <v>3.4801939327364001E-2</v>
      </c>
      <c r="W22" s="129">
        <v>7</v>
      </c>
      <c r="X22" s="119">
        <v>0.08</v>
      </c>
      <c r="Y22" s="130">
        <v>1.29156289820234E-2</v>
      </c>
    </row>
    <row r="23" spans="3:25" x14ac:dyDescent="0.25">
      <c r="C23" s="129">
        <v>8</v>
      </c>
      <c r="D23" s="118">
        <v>0.09</v>
      </c>
      <c r="E23" s="130">
        <v>2.2259019290778699E-3</v>
      </c>
      <c r="G23" s="129">
        <v>8</v>
      </c>
      <c r="H23" s="119">
        <v>0.09</v>
      </c>
      <c r="I23" s="130">
        <v>6.2184151209123397E-3</v>
      </c>
      <c r="K23" s="129">
        <v>8</v>
      </c>
      <c r="L23" s="119">
        <v>0.09</v>
      </c>
      <c r="M23" s="130">
        <v>4.6624566282063903E-3</v>
      </c>
      <c r="O23" s="129">
        <v>8</v>
      </c>
      <c r="P23" s="119">
        <v>0.09</v>
      </c>
      <c r="Q23" s="130">
        <v>1.49763842084392E-3</v>
      </c>
      <c r="S23" s="129">
        <v>8</v>
      </c>
      <c r="T23" s="119">
        <v>0.09</v>
      </c>
      <c r="U23" s="130">
        <v>3.7178675865160403E-2</v>
      </c>
      <c r="W23" s="129">
        <v>8</v>
      </c>
      <c r="X23" s="119">
        <v>0.09</v>
      </c>
      <c r="Y23" s="130">
        <v>1.2856523093290601E-2</v>
      </c>
    </row>
    <row r="24" spans="3:25" x14ac:dyDescent="0.25">
      <c r="C24" s="129">
        <v>9</v>
      </c>
      <c r="D24" s="118">
        <v>0.1</v>
      </c>
      <c r="E24" s="130">
        <v>1.7994936309275E-3</v>
      </c>
      <c r="G24" s="129">
        <v>9</v>
      </c>
      <c r="H24" s="119">
        <v>0.1</v>
      </c>
      <c r="I24" s="130">
        <v>5.9716973627438504E-3</v>
      </c>
      <c r="K24" s="129">
        <v>9</v>
      </c>
      <c r="L24" s="119">
        <v>0.1</v>
      </c>
      <c r="M24" s="130">
        <v>4.4712458367799496E-3</v>
      </c>
      <c r="O24" s="129">
        <v>9</v>
      </c>
      <c r="P24" s="119">
        <v>0.1</v>
      </c>
      <c r="Q24" s="130">
        <v>1.4454836776709901E-3</v>
      </c>
      <c r="S24" s="129">
        <v>9</v>
      </c>
      <c r="T24" s="119">
        <v>0.1</v>
      </c>
      <c r="U24" s="130">
        <v>3.8455058613585599E-2</v>
      </c>
      <c r="W24" s="129">
        <v>9</v>
      </c>
      <c r="X24" s="119">
        <v>0.1</v>
      </c>
      <c r="Y24" s="130">
        <v>1.22777691931784E-2</v>
      </c>
    </row>
    <row r="25" spans="3:25" x14ac:dyDescent="0.25">
      <c r="C25" s="129">
        <v>10</v>
      </c>
      <c r="D25" s="118">
        <v>0.11</v>
      </c>
      <c r="E25" s="130">
        <v>1.4131808934885199E-3</v>
      </c>
      <c r="G25" s="129">
        <v>10</v>
      </c>
      <c r="H25" s="119">
        <v>0.11</v>
      </c>
      <c r="I25" s="130">
        <v>6.1852543023446704E-3</v>
      </c>
      <c r="K25" s="129">
        <v>10</v>
      </c>
      <c r="L25" s="119">
        <v>0.11</v>
      </c>
      <c r="M25" s="130">
        <v>4.3840615191335303E-3</v>
      </c>
      <c r="O25" s="129">
        <v>10</v>
      </c>
      <c r="P25" s="119">
        <v>0.11</v>
      </c>
      <c r="Q25" s="130">
        <v>1.4814144251191601E-3</v>
      </c>
      <c r="S25" s="129">
        <v>10</v>
      </c>
      <c r="T25" s="119">
        <v>0.11</v>
      </c>
      <c r="U25" s="130">
        <v>3.7379807671413801E-2</v>
      </c>
      <c r="W25" s="129">
        <v>10</v>
      </c>
      <c r="X25" s="119">
        <v>0.11</v>
      </c>
      <c r="Y25" s="130">
        <v>1.2357327889413201E-2</v>
      </c>
    </row>
    <row r="26" spans="3:25" x14ac:dyDescent="0.25">
      <c r="C26" s="129">
        <v>11</v>
      </c>
      <c r="D26" s="118">
        <v>0.12</v>
      </c>
      <c r="E26" s="130">
        <v>1.5320874289188101E-3</v>
      </c>
      <c r="G26" s="129">
        <v>11</v>
      </c>
      <c r="H26" s="119">
        <v>0.12</v>
      </c>
      <c r="I26" s="130">
        <v>6.3144277935369402E-3</v>
      </c>
      <c r="K26" s="129">
        <v>11</v>
      </c>
      <c r="L26" s="119">
        <v>0.12</v>
      </c>
      <c r="M26" s="130">
        <v>4.3362099850824702E-3</v>
      </c>
      <c r="O26" s="129">
        <v>11</v>
      </c>
      <c r="P26" s="119">
        <v>0.12</v>
      </c>
      <c r="Q26" s="130">
        <v>1.3696235685516499E-3</v>
      </c>
      <c r="S26" s="129">
        <v>11</v>
      </c>
      <c r="T26" s="119">
        <v>0.12</v>
      </c>
      <c r="U26" s="130">
        <v>3.6504033929750802E-2</v>
      </c>
      <c r="W26" s="129">
        <v>11</v>
      </c>
      <c r="X26" s="119">
        <v>0.12</v>
      </c>
      <c r="Y26" s="130">
        <v>1.3002883777525001E-2</v>
      </c>
    </row>
    <row r="27" spans="3:25" x14ac:dyDescent="0.25">
      <c r="C27" s="129">
        <v>12</v>
      </c>
      <c r="D27" s="118">
        <v>0.13</v>
      </c>
      <c r="E27" s="130">
        <v>1.6618877618924E-3</v>
      </c>
      <c r="G27" s="129">
        <v>12</v>
      </c>
      <c r="H27" s="119">
        <v>0.13</v>
      </c>
      <c r="I27" s="130">
        <v>6.48638915594327E-3</v>
      </c>
      <c r="K27" s="129">
        <v>12</v>
      </c>
      <c r="L27" s="119">
        <v>0.13</v>
      </c>
      <c r="M27" s="130">
        <v>3.8330911256592099E-3</v>
      </c>
      <c r="O27" s="129">
        <v>12</v>
      </c>
      <c r="P27" s="119">
        <v>0.13</v>
      </c>
      <c r="Q27" s="130">
        <v>1.24521605976061E-3</v>
      </c>
      <c r="S27" s="129">
        <v>12</v>
      </c>
      <c r="T27" s="119">
        <v>0.13</v>
      </c>
      <c r="U27" s="130">
        <v>3.7474466081138497E-2</v>
      </c>
      <c r="W27" s="129">
        <v>12</v>
      </c>
      <c r="X27" s="119">
        <v>0.13</v>
      </c>
      <c r="Y27" s="130">
        <v>1.34642112105119E-2</v>
      </c>
    </row>
    <row r="28" spans="3:25" x14ac:dyDescent="0.25">
      <c r="C28" s="129">
        <v>13</v>
      </c>
      <c r="D28" s="118">
        <v>0.14000000000000001</v>
      </c>
      <c r="E28" s="130">
        <v>1.6456951657224401E-3</v>
      </c>
      <c r="G28" s="129">
        <v>13</v>
      </c>
      <c r="H28" s="119">
        <v>0.14000000000000001</v>
      </c>
      <c r="I28" s="130">
        <v>6.4832055668709301E-3</v>
      </c>
      <c r="K28" s="129">
        <v>13</v>
      </c>
      <c r="L28" s="119">
        <v>0.14000000000000001</v>
      </c>
      <c r="M28" s="130">
        <v>4.1384018453972E-3</v>
      </c>
      <c r="O28" s="129">
        <v>13</v>
      </c>
      <c r="P28" s="119">
        <v>0.14000000000000001</v>
      </c>
      <c r="Q28" s="130">
        <v>1.3128442844009601E-3</v>
      </c>
      <c r="S28" s="129">
        <v>13</v>
      </c>
      <c r="T28" s="119">
        <v>0.14000000000000001</v>
      </c>
      <c r="U28" s="130">
        <v>4.0019108045885099E-2</v>
      </c>
      <c r="W28" s="129">
        <v>13</v>
      </c>
      <c r="X28" s="119">
        <v>0.14000000000000001</v>
      </c>
      <c r="Y28" s="130">
        <v>1.3903756708643999E-2</v>
      </c>
    </row>
    <row r="29" spans="3:25" x14ac:dyDescent="0.25">
      <c r="C29" s="129">
        <v>14</v>
      </c>
      <c r="D29" s="118">
        <v>0.15</v>
      </c>
      <c r="E29" s="130">
        <v>1.4410822701555401E-3</v>
      </c>
      <c r="G29" s="129">
        <v>14</v>
      </c>
      <c r="H29" s="119">
        <v>0.15</v>
      </c>
      <c r="I29" s="130">
        <v>6.3899114006701202E-3</v>
      </c>
      <c r="K29" s="129">
        <v>14</v>
      </c>
      <c r="L29" s="119">
        <v>0.15</v>
      </c>
      <c r="M29" s="130">
        <v>4.68007112462637E-3</v>
      </c>
      <c r="O29" s="129">
        <v>14</v>
      </c>
      <c r="P29" s="119">
        <v>0.15</v>
      </c>
      <c r="Q29" s="130">
        <v>1.2925660470680801E-3</v>
      </c>
      <c r="S29" s="129">
        <v>14</v>
      </c>
      <c r="T29" s="119">
        <v>0.15</v>
      </c>
      <c r="U29" s="130">
        <v>4.0633848113910603E-2</v>
      </c>
      <c r="W29" s="129">
        <v>14</v>
      </c>
      <c r="X29" s="119">
        <v>0.15</v>
      </c>
      <c r="Y29" s="130">
        <v>1.3058583807219399E-2</v>
      </c>
    </row>
    <row r="30" spans="3:25" x14ac:dyDescent="0.25">
      <c r="C30" s="129">
        <v>15</v>
      </c>
      <c r="D30" s="118">
        <v>0.16</v>
      </c>
      <c r="E30" s="130">
        <v>1.4576862027693501E-3</v>
      </c>
      <c r="G30" s="129">
        <v>15</v>
      </c>
      <c r="H30" s="119">
        <v>0.16</v>
      </c>
      <c r="I30" s="130">
        <v>6.0385059264254897E-3</v>
      </c>
      <c r="K30" s="129">
        <v>15</v>
      </c>
      <c r="L30" s="119">
        <v>0.16</v>
      </c>
      <c r="M30" s="130">
        <v>4.7972759351537402E-3</v>
      </c>
      <c r="O30" s="129">
        <v>15</v>
      </c>
      <c r="P30" s="119">
        <v>0.16</v>
      </c>
      <c r="Q30" s="130">
        <v>1.4966011950539801E-3</v>
      </c>
      <c r="S30" s="129">
        <v>15</v>
      </c>
      <c r="T30" s="119">
        <v>0.16</v>
      </c>
      <c r="U30" s="130">
        <v>4.3362445646848102E-2</v>
      </c>
      <c r="W30" s="129">
        <v>15</v>
      </c>
      <c r="X30" s="119">
        <v>0.16</v>
      </c>
      <c r="Y30" s="130">
        <v>1.19378542680896E-2</v>
      </c>
    </row>
    <row r="31" spans="3:25" x14ac:dyDescent="0.25">
      <c r="C31" s="129">
        <v>16</v>
      </c>
      <c r="D31" s="118">
        <v>0.17</v>
      </c>
      <c r="E31" s="130">
        <v>1.5749085195552401E-3</v>
      </c>
      <c r="G31" s="129">
        <v>16</v>
      </c>
      <c r="H31" s="119">
        <v>0.17</v>
      </c>
      <c r="I31" s="130">
        <v>5.4080250517125599E-3</v>
      </c>
      <c r="K31" s="129">
        <v>16</v>
      </c>
      <c r="L31" s="119">
        <v>0.17</v>
      </c>
      <c r="M31" s="130">
        <v>4.4059921283463796E-3</v>
      </c>
      <c r="O31" s="129">
        <v>16</v>
      </c>
      <c r="P31" s="119">
        <v>0.17</v>
      </c>
      <c r="Q31" s="130">
        <v>1.33060183076843E-3</v>
      </c>
      <c r="S31" s="129">
        <v>16</v>
      </c>
      <c r="T31" s="119">
        <v>0.17</v>
      </c>
      <c r="U31" s="130">
        <v>4.1027170924473E-2</v>
      </c>
      <c r="W31" s="129">
        <v>16</v>
      </c>
      <c r="X31" s="119">
        <v>0.17</v>
      </c>
      <c r="Y31" s="130">
        <v>1.2850563737029501E-2</v>
      </c>
    </row>
    <row r="32" spans="3:25" x14ac:dyDescent="0.25">
      <c r="C32" s="129">
        <v>17</v>
      </c>
      <c r="D32" s="118">
        <v>0.18</v>
      </c>
      <c r="E32" s="130">
        <v>1.66989802207415E-3</v>
      </c>
      <c r="G32" s="129">
        <v>17</v>
      </c>
      <c r="H32" s="119">
        <v>0.18</v>
      </c>
      <c r="I32" s="130">
        <v>4.7257388596986596E-3</v>
      </c>
      <c r="K32" s="129">
        <v>17</v>
      </c>
      <c r="L32" s="119">
        <v>0.18</v>
      </c>
      <c r="M32" s="130">
        <v>4.3339605538193597E-3</v>
      </c>
      <c r="O32" s="129">
        <v>17</v>
      </c>
      <c r="P32" s="119">
        <v>0.18</v>
      </c>
      <c r="Q32" s="130">
        <v>1.2359478561389499E-3</v>
      </c>
      <c r="S32" s="129">
        <v>17</v>
      </c>
      <c r="T32" s="119">
        <v>0.18</v>
      </c>
      <c r="U32" s="130">
        <v>3.8842721682452098E-2</v>
      </c>
      <c r="W32" s="129">
        <v>17</v>
      </c>
      <c r="X32" s="119">
        <v>0.18</v>
      </c>
      <c r="Y32" s="130">
        <v>1.44298606424189E-2</v>
      </c>
    </row>
    <row r="33" spans="3:25" x14ac:dyDescent="0.25">
      <c r="C33" s="129">
        <v>18</v>
      </c>
      <c r="D33" s="118">
        <v>0.19</v>
      </c>
      <c r="E33" s="130">
        <v>1.67430469517627E-3</v>
      </c>
      <c r="G33" s="129">
        <v>18</v>
      </c>
      <c r="H33" s="119">
        <v>0.19</v>
      </c>
      <c r="I33" s="130">
        <v>4.9876855282420104E-3</v>
      </c>
      <c r="K33" s="129">
        <v>18</v>
      </c>
      <c r="L33" s="119">
        <v>0.19</v>
      </c>
      <c r="M33" s="130">
        <v>4.4799290863922897E-3</v>
      </c>
      <c r="O33" s="129">
        <v>18</v>
      </c>
      <c r="P33" s="119">
        <v>0.19</v>
      </c>
      <c r="Q33" s="130">
        <v>1.2501184767826001E-3</v>
      </c>
      <c r="S33" s="129">
        <v>18</v>
      </c>
      <c r="T33" s="119">
        <v>0.19</v>
      </c>
      <c r="U33" s="130">
        <v>4.08330351271066E-2</v>
      </c>
      <c r="W33" s="129">
        <v>18</v>
      </c>
      <c r="X33" s="119">
        <v>0.19</v>
      </c>
      <c r="Y33" s="130">
        <v>1.5348815698247399E-2</v>
      </c>
    </row>
    <row r="34" spans="3:25" x14ac:dyDescent="0.25">
      <c r="C34" s="129">
        <v>19</v>
      </c>
      <c r="D34" s="118">
        <v>0.2</v>
      </c>
      <c r="E34" s="130">
        <v>1.6135959285977E-3</v>
      </c>
      <c r="G34" s="129">
        <v>19</v>
      </c>
      <c r="H34" s="119">
        <v>0.2</v>
      </c>
      <c r="I34" s="130">
        <v>5.0370707144957901E-3</v>
      </c>
      <c r="K34" s="129">
        <v>19</v>
      </c>
      <c r="L34" s="119">
        <v>0.2</v>
      </c>
      <c r="M34" s="130">
        <v>4.3964314787882097E-3</v>
      </c>
      <c r="O34" s="129">
        <v>19</v>
      </c>
      <c r="P34" s="119">
        <v>0.2</v>
      </c>
      <c r="Q34" s="130">
        <v>1.2155040632270699E-3</v>
      </c>
      <c r="S34" s="129">
        <v>19</v>
      </c>
      <c r="T34" s="119">
        <v>0.2</v>
      </c>
      <c r="U34" s="130">
        <v>3.9827058342074298E-2</v>
      </c>
      <c r="W34" s="129">
        <v>19</v>
      </c>
      <c r="X34" s="119">
        <v>0.2</v>
      </c>
      <c r="Y34" s="130">
        <v>1.54761528320139E-2</v>
      </c>
    </row>
    <row r="35" spans="3:25" x14ac:dyDescent="0.25">
      <c r="C35" s="129">
        <v>20</v>
      </c>
      <c r="D35" s="118">
        <v>0.21</v>
      </c>
      <c r="E35" s="130">
        <v>1.62743782738496E-3</v>
      </c>
      <c r="G35" s="129">
        <v>20</v>
      </c>
      <c r="H35" s="119">
        <v>0.21</v>
      </c>
      <c r="I35" s="130">
        <v>6.03806266733589E-3</v>
      </c>
      <c r="K35" s="129">
        <v>20</v>
      </c>
      <c r="L35" s="119">
        <v>0.21</v>
      </c>
      <c r="M35" s="130">
        <v>4.8185621425139201E-3</v>
      </c>
      <c r="O35" s="129">
        <v>20</v>
      </c>
      <c r="P35" s="119">
        <v>0.21</v>
      </c>
      <c r="Q35" s="130">
        <v>1.13896712726031E-3</v>
      </c>
      <c r="S35" s="129">
        <v>20</v>
      </c>
      <c r="T35" s="119">
        <v>0.21</v>
      </c>
      <c r="U35" s="130">
        <v>3.86613283625485E-2</v>
      </c>
      <c r="W35" s="129">
        <v>20</v>
      </c>
      <c r="X35" s="119">
        <v>0.21</v>
      </c>
      <c r="Y35" s="130">
        <v>1.68838902046476E-2</v>
      </c>
    </row>
    <row r="36" spans="3:25" x14ac:dyDescent="0.25">
      <c r="C36" s="129">
        <v>21</v>
      </c>
      <c r="D36" s="118">
        <v>0.22</v>
      </c>
      <c r="E36" s="130">
        <v>1.7082708691349799E-3</v>
      </c>
      <c r="G36" s="129">
        <v>21</v>
      </c>
      <c r="H36" s="119">
        <v>0.22</v>
      </c>
      <c r="I36" s="130">
        <v>6.7022207088233204E-3</v>
      </c>
      <c r="K36" s="129">
        <v>21</v>
      </c>
      <c r="L36" s="119">
        <v>0.22</v>
      </c>
      <c r="M36" s="130">
        <v>4.8783277766312003E-3</v>
      </c>
      <c r="O36" s="129">
        <v>21</v>
      </c>
      <c r="P36" s="119">
        <v>0.22</v>
      </c>
      <c r="Q36" s="130">
        <v>1.1657211210749699E-3</v>
      </c>
      <c r="S36" s="129">
        <v>21</v>
      </c>
      <c r="T36" s="119">
        <v>0.22</v>
      </c>
      <c r="U36" s="130">
        <v>4.0050957044028501E-2</v>
      </c>
      <c r="W36" s="129">
        <v>21</v>
      </c>
      <c r="X36" s="119">
        <v>0.22</v>
      </c>
      <c r="Y36" s="130">
        <v>1.9293969209646399E-2</v>
      </c>
    </row>
    <row r="37" spans="3:25" x14ac:dyDescent="0.25">
      <c r="C37" s="129">
        <v>22</v>
      </c>
      <c r="D37" s="118">
        <v>0.23</v>
      </c>
      <c r="E37" s="130">
        <v>1.91563433407866E-3</v>
      </c>
      <c r="G37" s="129">
        <v>22</v>
      </c>
      <c r="H37" s="119">
        <v>0.23</v>
      </c>
      <c r="I37" s="130">
        <v>7.18486025333793E-3</v>
      </c>
      <c r="K37" s="129">
        <v>22</v>
      </c>
      <c r="L37" s="119">
        <v>0.23</v>
      </c>
      <c r="M37" s="130">
        <v>4.7100055847305398E-3</v>
      </c>
      <c r="O37" s="129">
        <v>22</v>
      </c>
      <c r="P37" s="119">
        <v>0.23</v>
      </c>
      <c r="Q37" s="130">
        <v>1.2381781378612499E-3</v>
      </c>
      <c r="S37" s="129">
        <v>22</v>
      </c>
      <c r="T37" s="119">
        <v>0.23</v>
      </c>
      <c r="U37" s="130">
        <v>4.5665692404345398E-2</v>
      </c>
      <c r="W37" s="129">
        <v>22</v>
      </c>
      <c r="X37" s="119">
        <v>0.23</v>
      </c>
      <c r="Y37" s="130">
        <v>2.0403530772623E-2</v>
      </c>
    </row>
    <row r="38" spans="3:25" x14ac:dyDescent="0.25">
      <c r="C38" s="129">
        <v>23</v>
      </c>
      <c r="D38" s="118">
        <v>0.24</v>
      </c>
      <c r="E38" s="130">
        <v>2.0714628057295899E-3</v>
      </c>
      <c r="G38" s="129">
        <v>23</v>
      </c>
      <c r="H38" s="119">
        <v>0.24</v>
      </c>
      <c r="I38" s="130">
        <v>7.8166985870239906E-3</v>
      </c>
      <c r="K38" s="129">
        <v>23</v>
      </c>
      <c r="L38" s="119">
        <v>0.24</v>
      </c>
      <c r="M38" s="130">
        <v>4.8587770404366999E-3</v>
      </c>
      <c r="O38" s="129">
        <v>23</v>
      </c>
      <c r="P38" s="119">
        <v>0.24</v>
      </c>
      <c r="Q38" s="130">
        <v>1.30166456964616E-3</v>
      </c>
      <c r="S38" s="129">
        <v>23</v>
      </c>
      <c r="T38" s="119">
        <v>0.24</v>
      </c>
      <c r="U38" s="130">
        <v>5.3452557120157999E-2</v>
      </c>
      <c r="W38" s="129">
        <v>23</v>
      </c>
      <c r="X38" s="119">
        <v>0.24</v>
      </c>
      <c r="Y38" s="130">
        <v>1.91275565629331E-2</v>
      </c>
    </row>
    <row r="39" spans="3:25" x14ac:dyDescent="0.25">
      <c r="C39" s="129">
        <v>24</v>
      </c>
      <c r="D39" s="118">
        <v>0.25</v>
      </c>
      <c r="E39" s="130">
        <v>2.07349412159744E-3</v>
      </c>
      <c r="G39" s="129">
        <v>24</v>
      </c>
      <c r="H39" s="119">
        <v>0.25</v>
      </c>
      <c r="I39" s="130">
        <v>7.54346337706387E-3</v>
      </c>
      <c r="K39" s="129">
        <v>24</v>
      </c>
      <c r="L39" s="119">
        <v>0.25</v>
      </c>
      <c r="M39" s="130">
        <v>4.8274758424917902E-3</v>
      </c>
      <c r="O39" s="129">
        <v>24</v>
      </c>
      <c r="P39" s="119">
        <v>0.25</v>
      </c>
      <c r="Q39" s="130">
        <v>1.23142362895901E-3</v>
      </c>
      <c r="S39" s="129">
        <v>24</v>
      </c>
      <c r="T39" s="119">
        <v>0.25</v>
      </c>
      <c r="U39" s="130">
        <v>5.7867625950106902E-2</v>
      </c>
      <c r="W39" s="129">
        <v>24</v>
      </c>
      <c r="X39" s="119">
        <v>0.25</v>
      </c>
      <c r="Y39" s="130">
        <v>1.93443985801206E-2</v>
      </c>
    </row>
    <row r="40" spans="3:25" x14ac:dyDescent="0.25">
      <c r="C40" s="129">
        <v>25</v>
      </c>
      <c r="D40" s="118">
        <v>0.26</v>
      </c>
      <c r="E40" s="130">
        <v>1.9540889390141898E-3</v>
      </c>
      <c r="G40" s="129">
        <v>25</v>
      </c>
      <c r="H40" s="119">
        <v>0.26</v>
      </c>
      <c r="I40" s="130">
        <v>6.8569196103863798E-3</v>
      </c>
      <c r="K40" s="129">
        <v>25</v>
      </c>
      <c r="L40" s="119">
        <v>0.26</v>
      </c>
      <c r="M40" s="130">
        <v>5.2900515892549196E-3</v>
      </c>
      <c r="O40" s="129">
        <v>25</v>
      </c>
      <c r="P40" s="119">
        <v>0.26</v>
      </c>
      <c r="Q40" s="130">
        <v>1.2721269257661601E-3</v>
      </c>
      <c r="S40" s="129">
        <v>25</v>
      </c>
      <c r="T40" s="119">
        <v>0.26</v>
      </c>
      <c r="U40" s="130">
        <v>5.84572899768009E-2</v>
      </c>
      <c r="W40" s="129">
        <v>25</v>
      </c>
      <c r="X40" s="119">
        <v>0.26</v>
      </c>
      <c r="Y40" s="130">
        <v>1.9977974485222701E-2</v>
      </c>
    </row>
    <row r="41" spans="3:25" x14ac:dyDescent="0.25">
      <c r="C41" s="129">
        <v>26</v>
      </c>
      <c r="D41" s="118">
        <v>0.27</v>
      </c>
      <c r="E41" s="130">
        <v>1.83388044604532E-3</v>
      </c>
      <c r="G41" s="129">
        <v>26</v>
      </c>
      <c r="H41" s="119">
        <v>0.27</v>
      </c>
      <c r="I41" s="130">
        <v>6.3639691348411501E-3</v>
      </c>
      <c r="K41" s="129">
        <v>26</v>
      </c>
      <c r="L41" s="119">
        <v>0.27</v>
      </c>
      <c r="M41" s="130">
        <v>5.4758532184631002E-3</v>
      </c>
      <c r="O41" s="129">
        <v>26</v>
      </c>
      <c r="P41" s="119">
        <v>0.27</v>
      </c>
      <c r="Q41" s="130">
        <v>1.2844149370852299E-3</v>
      </c>
      <c r="S41" s="129">
        <v>26</v>
      </c>
      <c r="T41" s="119">
        <v>0.27</v>
      </c>
      <c r="U41" s="130">
        <v>5.66248210352846E-2</v>
      </c>
      <c r="W41" s="129">
        <v>26</v>
      </c>
      <c r="X41" s="119">
        <v>0.27</v>
      </c>
      <c r="Y41" s="130">
        <v>2.1670614391363498E-2</v>
      </c>
    </row>
    <row r="42" spans="3:25" x14ac:dyDescent="0.25">
      <c r="C42" s="129">
        <v>27</v>
      </c>
      <c r="D42" s="118">
        <v>0.28000000000000003</v>
      </c>
      <c r="E42" s="130">
        <v>1.8268227436857699E-3</v>
      </c>
      <c r="G42" s="129">
        <v>27</v>
      </c>
      <c r="H42" s="119">
        <v>0.28000000000000003</v>
      </c>
      <c r="I42" s="130">
        <v>6.3431086495178302E-3</v>
      </c>
      <c r="K42" s="129">
        <v>27</v>
      </c>
      <c r="L42" s="119">
        <v>0.28000000000000003</v>
      </c>
      <c r="M42" s="130">
        <v>5.3287099072737397E-3</v>
      </c>
      <c r="O42" s="129">
        <v>27</v>
      </c>
      <c r="P42" s="119">
        <v>0.28000000000000003</v>
      </c>
      <c r="Q42" s="130">
        <v>1.2079657076516999E-3</v>
      </c>
      <c r="S42" s="129">
        <v>27</v>
      </c>
      <c r="T42" s="119">
        <v>0.28000000000000003</v>
      </c>
      <c r="U42" s="130">
        <v>5.3406756359304502E-2</v>
      </c>
      <c r="W42" s="129">
        <v>27</v>
      </c>
      <c r="X42" s="119">
        <v>0.28000000000000003</v>
      </c>
      <c r="Y42" s="130">
        <v>2.3468880070537001E-2</v>
      </c>
    </row>
    <row r="43" spans="3:25" x14ac:dyDescent="0.25">
      <c r="C43" s="129">
        <v>28</v>
      </c>
      <c r="D43" s="118">
        <v>0.28999999999999998</v>
      </c>
      <c r="E43" s="130">
        <v>1.92582505651967E-3</v>
      </c>
      <c r="G43" s="129">
        <v>28</v>
      </c>
      <c r="H43" s="119">
        <v>0.28999999999999998</v>
      </c>
      <c r="I43" s="130">
        <v>6.7778074116845201E-3</v>
      </c>
      <c r="K43" s="129">
        <v>28</v>
      </c>
      <c r="L43" s="119">
        <v>0.28999999999999998</v>
      </c>
      <c r="M43" s="130">
        <v>5.6168491989651102E-3</v>
      </c>
      <c r="O43" s="129">
        <v>28</v>
      </c>
      <c r="P43" s="119">
        <v>0.28999999999999998</v>
      </c>
      <c r="Q43" s="130">
        <v>1.08205128748044E-3</v>
      </c>
      <c r="S43" s="129">
        <v>28</v>
      </c>
      <c r="T43" s="119">
        <v>0.28999999999999998</v>
      </c>
      <c r="U43" s="130">
        <v>5.1064804361054698E-2</v>
      </c>
      <c r="W43" s="129">
        <v>28</v>
      </c>
      <c r="X43" s="119">
        <v>0.28999999999999998</v>
      </c>
      <c r="Y43" s="130">
        <v>2.6302451728642099E-2</v>
      </c>
    </row>
    <row r="44" spans="3:25" x14ac:dyDescent="0.25">
      <c r="C44" s="129">
        <v>29</v>
      </c>
      <c r="D44" s="118">
        <v>0.3</v>
      </c>
      <c r="E44" s="130">
        <v>2.0302082372380299E-3</v>
      </c>
      <c r="G44" s="129">
        <v>29</v>
      </c>
      <c r="H44" s="119">
        <v>0.3</v>
      </c>
      <c r="I44" s="130">
        <v>7.27009869164738E-3</v>
      </c>
      <c r="K44" s="129">
        <v>29</v>
      </c>
      <c r="L44" s="119">
        <v>0.3</v>
      </c>
      <c r="M44" s="130">
        <v>5.7458116309484497E-3</v>
      </c>
      <c r="O44" s="129">
        <v>29</v>
      </c>
      <c r="P44" s="119">
        <v>0.3</v>
      </c>
      <c r="Q44" s="130">
        <v>1.16385287172041E-3</v>
      </c>
      <c r="S44" s="129">
        <v>29</v>
      </c>
      <c r="T44" s="119">
        <v>0.3</v>
      </c>
      <c r="U44" s="130">
        <v>5.13196411204686E-2</v>
      </c>
      <c r="W44" s="129">
        <v>29</v>
      </c>
      <c r="X44" s="119">
        <v>0.3</v>
      </c>
      <c r="Y44" s="130">
        <v>2.8550590254117401E-2</v>
      </c>
    </row>
    <row r="45" spans="3:25" x14ac:dyDescent="0.25">
      <c r="C45" s="129">
        <v>30</v>
      </c>
      <c r="D45" s="118">
        <v>0.31</v>
      </c>
      <c r="E45" s="130">
        <v>2.1175729057362198E-3</v>
      </c>
      <c r="G45" s="129">
        <v>30</v>
      </c>
      <c r="H45" s="119">
        <v>0.31</v>
      </c>
      <c r="I45" s="130">
        <v>7.20477955229098E-3</v>
      </c>
      <c r="K45" s="129">
        <v>30</v>
      </c>
      <c r="L45" s="119">
        <v>0.31</v>
      </c>
      <c r="M45" s="130">
        <v>5.8733009994906297E-3</v>
      </c>
      <c r="O45" s="129">
        <v>30</v>
      </c>
      <c r="P45" s="119">
        <v>0.31</v>
      </c>
      <c r="Q45" s="130">
        <v>1.30112995291473E-3</v>
      </c>
      <c r="S45" s="129">
        <v>30</v>
      </c>
      <c r="T45" s="119">
        <v>0.31</v>
      </c>
      <c r="U45" s="130">
        <v>5.3207154107994703E-2</v>
      </c>
      <c r="W45" s="129">
        <v>30</v>
      </c>
      <c r="X45" s="119">
        <v>0.31</v>
      </c>
      <c r="Y45" s="130">
        <v>2.9482949745875599E-2</v>
      </c>
    </row>
    <row r="46" spans="3:25" x14ac:dyDescent="0.25">
      <c r="C46" s="129">
        <v>31</v>
      </c>
      <c r="D46" s="118">
        <v>0.32</v>
      </c>
      <c r="E46" s="130">
        <v>2.2343930627582E-3</v>
      </c>
      <c r="G46" s="129">
        <v>31</v>
      </c>
      <c r="H46" s="119">
        <v>0.32</v>
      </c>
      <c r="I46" s="130">
        <v>6.4698603558461599E-3</v>
      </c>
      <c r="K46" s="129">
        <v>31</v>
      </c>
      <c r="L46" s="119">
        <v>0.32</v>
      </c>
      <c r="M46" s="130">
        <v>5.9109295928711503E-3</v>
      </c>
      <c r="O46" s="129">
        <v>31</v>
      </c>
      <c r="P46" s="119">
        <v>0.32</v>
      </c>
      <c r="Q46" s="130">
        <v>1.38038536484787E-3</v>
      </c>
      <c r="S46" s="129">
        <v>31</v>
      </c>
      <c r="T46" s="119">
        <v>0.32</v>
      </c>
      <c r="U46" s="130">
        <v>5.7345102919862799E-2</v>
      </c>
      <c r="W46" s="129">
        <v>31</v>
      </c>
      <c r="X46" s="119">
        <v>0.32</v>
      </c>
      <c r="Y46" s="130">
        <v>2.89772612325012E-2</v>
      </c>
    </row>
    <row r="47" spans="3:25" x14ac:dyDescent="0.25">
      <c r="C47" s="129">
        <v>32</v>
      </c>
      <c r="D47" s="118">
        <v>0.33</v>
      </c>
      <c r="E47" s="130">
        <v>2.2537838953988602E-3</v>
      </c>
      <c r="G47" s="129">
        <v>32</v>
      </c>
      <c r="H47" s="119">
        <v>0.33</v>
      </c>
      <c r="I47" s="130">
        <v>6.3361789045235902E-3</v>
      </c>
      <c r="K47" s="129">
        <v>32</v>
      </c>
      <c r="L47" s="119">
        <v>0.33</v>
      </c>
      <c r="M47" s="130">
        <v>5.8644833968411999E-3</v>
      </c>
      <c r="O47" s="129">
        <v>32</v>
      </c>
      <c r="P47" s="119">
        <v>0.33</v>
      </c>
      <c r="Q47" s="130">
        <v>1.36274256719116E-3</v>
      </c>
      <c r="S47" s="129">
        <v>32</v>
      </c>
      <c r="T47" s="119">
        <v>0.33</v>
      </c>
      <c r="U47" s="130">
        <v>6.11213975534802E-2</v>
      </c>
      <c r="W47" s="129">
        <v>32</v>
      </c>
      <c r="X47" s="119">
        <v>0.33</v>
      </c>
      <c r="Y47" s="130">
        <v>2.6715355142206E-2</v>
      </c>
    </row>
    <row r="48" spans="3:25" x14ac:dyDescent="0.25">
      <c r="C48" s="129">
        <v>33</v>
      </c>
      <c r="D48" s="118">
        <v>0.34</v>
      </c>
      <c r="E48" s="130">
        <v>2.1832956085190199E-3</v>
      </c>
      <c r="G48" s="129">
        <v>33</v>
      </c>
      <c r="H48" s="119">
        <v>0.34</v>
      </c>
      <c r="I48" s="130">
        <v>6.41536572546443E-3</v>
      </c>
      <c r="K48" s="129">
        <v>33</v>
      </c>
      <c r="L48" s="119">
        <v>0.34</v>
      </c>
      <c r="M48" s="130">
        <v>5.9000115520499797E-3</v>
      </c>
      <c r="O48" s="129">
        <v>33</v>
      </c>
      <c r="P48" s="119">
        <v>0.34</v>
      </c>
      <c r="Q48" s="130">
        <v>1.3167663345494301E-3</v>
      </c>
      <c r="S48" s="129">
        <v>33</v>
      </c>
      <c r="T48" s="119">
        <v>0.34</v>
      </c>
      <c r="U48" s="130">
        <v>6.2597938769917996E-2</v>
      </c>
      <c r="W48" s="129">
        <v>33</v>
      </c>
      <c r="X48" s="119">
        <v>0.34</v>
      </c>
      <c r="Y48" s="130">
        <v>2.3096757047604801E-2</v>
      </c>
    </row>
    <row r="49" spans="3:25" x14ac:dyDescent="0.25">
      <c r="C49" s="129">
        <v>34</v>
      </c>
      <c r="D49" s="118">
        <v>0.35</v>
      </c>
      <c r="E49" s="130">
        <v>2.0465637775074598E-3</v>
      </c>
      <c r="G49" s="129">
        <v>34</v>
      </c>
      <c r="H49" s="119">
        <v>0.35</v>
      </c>
      <c r="I49" s="130">
        <v>6.4122704559103896E-3</v>
      </c>
      <c r="K49" s="129">
        <v>34</v>
      </c>
      <c r="L49" s="119">
        <v>0.35</v>
      </c>
      <c r="M49" s="130">
        <v>6.1561876111783402E-3</v>
      </c>
      <c r="O49" s="129">
        <v>34</v>
      </c>
      <c r="P49" s="119">
        <v>0.35</v>
      </c>
      <c r="Q49" s="130">
        <v>1.2560861353843201E-3</v>
      </c>
      <c r="S49" s="129">
        <v>34</v>
      </c>
      <c r="T49" s="119">
        <v>0.35</v>
      </c>
      <c r="U49" s="130">
        <v>6.1828487827796402E-2</v>
      </c>
      <c r="W49" s="129">
        <v>34</v>
      </c>
      <c r="X49" s="119">
        <v>0.35</v>
      </c>
      <c r="Y49" s="130">
        <v>2.2878446139446701E-2</v>
      </c>
    </row>
    <row r="50" spans="3:25" x14ac:dyDescent="0.25">
      <c r="C50" s="129">
        <v>35</v>
      </c>
      <c r="D50" s="118">
        <v>0.36</v>
      </c>
      <c r="E50" s="130">
        <v>1.86643272761339E-3</v>
      </c>
      <c r="G50" s="129">
        <v>35</v>
      </c>
      <c r="H50" s="119">
        <v>0.36</v>
      </c>
      <c r="I50" s="130">
        <v>6.3423366967431498E-3</v>
      </c>
      <c r="K50" s="129">
        <v>35</v>
      </c>
      <c r="L50" s="119">
        <v>0.36</v>
      </c>
      <c r="M50" s="130">
        <v>6.1809845621118202E-3</v>
      </c>
      <c r="O50" s="129">
        <v>35</v>
      </c>
      <c r="P50" s="119">
        <v>0.36</v>
      </c>
      <c r="Q50" s="130">
        <v>1.22997425066919E-3</v>
      </c>
      <c r="S50" s="129">
        <v>35</v>
      </c>
      <c r="T50" s="119">
        <v>0.36</v>
      </c>
      <c r="U50" s="130">
        <v>5.9758759537071299E-2</v>
      </c>
      <c r="W50" s="129">
        <v>35</v>
      </c>
      <c r="X50" s="119">
        <v>0.36</v>
      </c>
      <c r="Y50" s="130">
        <v>2.2785833459919198E-2</v>
      </c>
    </row>
    <row r="51" spans="3:25" x14ac:dyDescent="0.25">
      <c r="C51" s="129">
        <v>36</v>
      </c>
      <c r="D51" s="118">
        <v>0.37</v>
      </c>
      <c r="E51" s="130">
        <v>1.66558557879433E-3</v>
      </c>
      <c r="G51" s="129">
        <v>36</v>
      </c>
      <c r="H51" s="119">
        <v>0.37</v>
      </c>
      <c r="I51" s="130">
        <v>6.2166542263980898E-3</v>
      </c>
      <c r="K51" s="129">
        <v>36</v>
      </c>
      <c r="L51" s="119">
        <v>0.37</v>
      </c>
      <c r="M51" s="130">
        <v>6.1545801092011904E-3</v>
      </c>
      <c r="O51" s="129">
        <v>36</v>
      </c>
      <c r="P51" s="119">
        <v>0.37</v>
      </c>
      <c r="Q51" s="130">
        <v>1.24045029115749E-3</v>
      </c>
      <c r="S51" s="129">
        <v>36</v>
      </c>
      <c r="T51" s="119">
        <v>0.37</v>
      </c>
      <c r="U51" s="130">
        <v>5.75495725038895E-2</v>
      </c>
      <c r="W51" s="129">
        <v>36</v>
      </c>
      <c r="X51" s="119">
        <v>0.37</v>
      </c>
      <c r="Y51" s="130">
        <v>2.26853789332742E-2</v>
      </c>
    </row>
    <row r="52" spans="3:25" x14ac:dyDescent="0.25">
      <c r="C52" s="129">
        <v>37</v>
      </c>
      <c r="D52" s="118">
        <v>0.38</v>
      </c>
      <c r="E52" s="130">
        <v>1.4672418835833499E-3</v>
      </c>
      <c r="G52" s="129">
        <v>37</v>
      </c>
      <c r="H52" s="119">
        <v>0.38</v>
      </c>
      <c r="I52" s="130">
        <v>6.0426630905295502E-3</v>
      </c>
      <c r="K52" s="129">
        <v>37</v>
      </c>
      <c r="L52" s="119">
        <v>0.38</v>
      </c>
      <c r="M52" s="130">
        <v>6.2513301505013304E-3</v>
      </c>
      <c r="O52" s="129">
        <v>37</v>
      </c>
      <c r="P52" s="119">
        <v>0.38</v>
      </c>
      <c r="Q52" s="130">
        <v>1.2883848782464799E-3</v>
      </c>
      <c r="S52" s="129">
        <v>37</v>
      </c>
      <c r="T52" s="119">
        <v>0.38</v>
      </c>
      <c r="U52" s="130">
        <v>5.5947554893201898E-2</v>
      </c>
      <c r="W52" s="129">
        <v>37</v>
      </c>
      <c r="X52" s="119">
        <v>0.38</v>
      </c>
      <c r="Y52" s="130">
        <v>2.26219425782496E-2</v>
      </c>
    </row>
    <row r="53" spans="3:25" x14ac:dyDescent="0.25">
      <c r="C53" s="129">
        <v>38</v>
      </c>
      <c r="D53" s="118">
        <v>0.39</v>
      </c>
      <c r="E53" s="130">
        <v>1.3532504509072101E-3</v>
      </c>
      <c r="G53" s="129">
        <v>38</v>
      </c>
      <c r="H53" s="119">
        <v>0.39</v>
      </c>
      <c r="I53" s="130">
        <v>5.82843853731031E-3</v>
      </c>
      <c r="K53" s="129">
        <v>38</v>
      </c>
      <c r="L53" s="119">
        <v>0.39</v>
      </c>
      <c r="M53" s="130">
        <v>6.5366318957400102E-3</v>
      </c>
      <c r="O53" s="129">
        <v>38</v>
      </c>
      <c r="P53" s="119">
        <v>0.39</v>
      </c>
      <c r="Q53" s="130">
        <v>1.3983424177288299E-3</v>
      </c>
      <c r="S53" s="129">
        <v>38</v>
      </c>
      <c r="T53" s="119">
        <v>0.39</v>
      </c>
      <c r="U53" s="130">
        <v>5.6032356652950699E-2</v>
      </c>
      <c r="W53" s="129">
        <v>38</v>
      </c>
      <c r="X53" s="119">
        <v>0.39</v>
      </c>
      <c r="Y53" s="130">
        <v>2.2598198501179799E-2</v>
      </c>
    </row>
    <row r="54" spans="3:25" x14ac:dyDescent="0.25">
      <c r="C54" s="129">
        <v>39</v>
      </c>
      <c r="D54" s="118">
        <v>0.4</v>
      </c>
      <c r="E54" s="130">
        <v>1.28405312670819E-3</v>
      </c>
      <c r="G54" s="129">
        <v>39</v>
      </c>
      <c r="H54" s="119">
        <v>0.4</v>
      </c>
      <c r="I54" s="130">
        <v>5.9832283269191603E-3</v>
      </c>
      <c r="K54" s="129">
        <v>39</v>
      </c>
      <c r="L54" s="119">
        <v>0.4</v>
      </c>
      <c r="M54" s="130">
        <v>6.9931316522181203E-3</v>
      </c>
      <c r="O54" s="129">
        <v>39</v>
      </c>
      <c r="P54" s="119">
        <v>0.4</v>
      </c>
      <c r="Q54" s="130">
        <v>1.5489719543864699E-3</v>
      </c>
      <c r="S54" s="129">
        <v>39</v>
      </c>
      <c r="T54" s="119">
        <v>0.4</v>
      </c>
      <c r="U54" s="130">
        <v>5.9836155490415897E-2</v>
      </c>
      <c r="W54" s="129">
        <v>39</v>
      </c>
      <c r="X54" s="119">
        <v>0.4</v>
      </c>
      <c r="Y54" s="130">
        <v>2.2614046381351401E-2</v>
      </c>
    </row>
    <row r="55" spans="3:25" x14ac:dyDescent="0.25">
      <c r="C55" s="129">
        <v>40</v>
      </c>
      <c r="D55" s="118">
        <v>0.41</v>
      </c>
      <c r="E55" s="130">
        <v>1.1926443526393501E-3</v>
      </c>
      <c r="G55" s="129">
        <v>40</v>
      </c>
      <c r="H55" s="119">
        <v>0.41</v>
      </c>
      <c r="I55" s="130">
        <v>6.0074867061860803E-3</v>
      </c>
      <c r="K55" s="129">
        <v>40</v>
      </c>
      <c r="L55" s="119">
        <v>0.41</v>
      </c>
      <c r="M55" s="130">
        <v>7.54604023604753E-3</v>
      </c>
      <c r="O55" s="129">
        <v>40</v>
      </c>
      <c r="P55" s="119">
        <v>0.41</v>
      </c>
      <c r="Q55" s="130">
        <v>1.69371142101365E-3</v>
      </c>
      <c r="S55" s="129">
        <v>40</v>
      </c>
      <c r="T55" s="119">
        <v>0.41</v>
      </c>
      <c r="U55" s="130">
        <v>6.3034056560705598E-2</v>
      </c>
      <c r="W55" s="129">
        <v>40</v>
      </c>
      <c r="X55" s="119">
        <v>0.41</v>
      </c>
      <c r="Y55" s="130">
        <v>2.2667758918434502E-2</v>
      </c>
    </row>
    <row r="56" spans="3:25" x14ac:dyDescent="0.25">
      <c r="C56" s="129">
        <v>41</v>
      </c>
      <c r="D56" s="118">
        <v>0.42</v>
      </c>
      <c r="E56" s="130">
        <v>1.10024818662739E-3</v>
      </c>
      <c r="G56" s="129">
        <v>41</v>
      </c>
      <c r="H56" s="119">
        <v>0.42</v>
      </c>
      <c r="I56" s="130">
        <v>5.8056077109511599E-3</v>
      </c>
      <c r="K56" s="129">
        <v>41</v>
      </c>
      <c r="L56" s="119">
        <v>0.42</v>
      </c>
      <c r="M56" s="130">
        <v>8.0877863663910005E-3</v>
      </c>
      <c r="O56" s="129">
        <v>41</v>
      </c>
      <c r="P56" s="119">
        <v>0.42</v>
      </c>
      <c r="Q56" s="130">
        <v>1.79820422250208E-3</v>
      </c>
      <c r="S56" s="129">
        <v>41</v>
      </c>
      <c r="T56" s="119">
        <v>0.42</v>
      </c>
      <c r="U56" s="130">
        <v>6.5404444232834799E-2</v>
      </c>
      <c r="W56" s="129">
        <v>41</v>
      </c>
      <c r="X56" s="119">
        <v>0.42</v>
      </c>
      <c r="Y56" s="130">
        <v>2.2748550607875399E-2</v>
      </c>
    </row>
    <row r="57" spans="3:25" x14ac:dyDescent="0.25">
      <c r="C57" s="129">
        <v>42</v>
      </c>
      <c r="D57" s="118">
        <v>0.43</v>
      </c>
      <c r="E57" s="130">
        <v>1.0125211019391899E-3</v>
      </c>
      <c r="G57" s="129">
        <v>42</v>
      </c>
      <c r="H57" s="119">
        <v>0.43</v>
      </c>
      <c r="I57" s="130">
        <v>5.4339148970240997E-3</v>
      </c>
      <c r="K57" s="129">
        <v>42</v>
      </c>
      <c r="L57" s="119">
        <v>0.43</v>
      </c>
      <c r="M57" s="130">
        <v>8.5243502540404293E-3</v>
      </c>
      <c r="O57" s="129">
        <v>42</v>
      </c>
      <c r="P57" s="119">
        <v>0.43</v>
      </c>
      <c r="Q57" s="130">
        <v>1.8538391222899201E-3</v>
      </c>
      <c r="S57" s="129">
        <v>42</v>
      </c>
      <c r="T57" s="119">
        <v>0.43</v>
      </c>
      <c r="U57" s="130">
        <v>6.9697870906557199E-2</v>
      </c>
      <c r="W57" s="129">
        <v>42</v>
      </c>
      <c r="X57" s="119">
        <v>0.43</v>
      </c>
      <c r="Y57" s="130">
        <v>2.3723849853823899E-2</v>
      </c>
    </row>
    <row r="58" spans="3:25" x14ac:dyDescent="0.25">
      <c r="C58" s="129">
        <v>43</v>
      </c>
      <c r="D58" s="118">
        <v>0.44</v>
      </c>
      <c r="E58" s="130">
        <v>9.5139832160905395E-4</v>
      </c>
      <c r="G58" s="129">
        <v>43</v>
      </c>
      <c r="H58" s="119">
        <v>0.44</v>
      </c>
      <c r="I58" s="130">
        <v>4.9881180484537902E-3</v>
      </c>
      <c r="K58" s="129">
        <v>43</v>
      </c>
      <c r="L58" s="119">
        <v>0.44</v>
      </c>
      <c r="M58" s="130">
        <v>8.8097758198587006E-3</v>
      </c>
      <c r="O58" s="129">
        <v>43</v>
      </c>
      <c r="P58" s="119">
        <v>0.44</v>
      </c>
      <c r="Q58" s="130">
        <v>1.87197619980278E-3</v>
      </c>
      <c r="S58" s="129">
        <v>43</v>
      </c>
      <c r="T58" s="119">
        <v>0.44</v>
      </c>
      <c r="U58" s="130">
        <v>7.36185009299649E-2</v>
      </c>
      <c r="W58" s="129">
        <v>43</v>
      </c>
      <c r="X58" s="119">
        <v>0.44</v>
      </c>
      <c r="Y58" s="130">
        <v>2.40906099446421E-2</v>
      </c>
    </row>
    <row r="59" spans="3:25" x14ac:dyDescent="0.25">
      <c r="C59" s="129">
        <v>44</v>
      </c>
      <c r="D59" s="118">
        <v>0.45</v>
      </c>
      <c r="E59" s="130">
        <v>9.5533859062036503E-4</v>
      </c>
      <c r="G59" s="129">
        <v>44</v>
      </c>
      <c r="H59" s="119">
        <v>0.45</v>
      </c>
      <c r="I59" s="130">
        <v>4.9798564703212103E-3</v>
      </c>
      <c r="K59" s="129">
        <v>44</v>
      </c>
      <c r="L59" s="119">
        <v>0.45</v>
      </c>
      <c r="M59" s="130">
        <v>9.3611115678814503E-3</v>
      </c>
      <c r="O59" s="129">
        <v>44</v>
      </c>
      <c r="P59" s="119">
        <v>0.45</v>
      </c>
      <c r="Q59" s="130">
        <v>1.9671482630545501E-3</v>
      </c>
      <c r="S59" s="129">
        <v>44</v>
      </c>
      <c r="T59" s="119">
        <v>0.45</v>
      </c>
      <c r="U59" s="130">
        <v>7.6078282639400696E-2</v>
      </c>
      <c r="W59" s="129">
        <v>44</v>
      </c>
      <c r="X59" s="119">
        <v>0.45</v>
      </c>
      <c r="Y59" s="130">
        <v>2.53759071535829E-2</v>
      </c>
    </row>
    <row r="60" spans="3:25" x14ac:dyDescent="0.25">
      <c r="C60" s="129">
        <v>45</v>
      </c>
      <c r="D60" s="118">
        <v>0.46</v>
      </c>
      <c r="E60" s="130">
        <v>9.5784930927024004E-4</v>
      </c>
      <c r="G60" s="129">
        <v>45</v>
      </c>
      <c r="H60" s="119">
        <v>0.46</v>
      </c>
      <c r="I60" s="130">
        <v>4.9734524634246604E-3</v>
      </c>
      <c r="K60" s="129">
        <v>45</v>
      </c>
      <c r="L60" s="119">
        <v>0.46</v>
      </c>
      <c r="M60" s="130">
        <v>9.6379054003275701E-3</v>
      </c>
      <c r="O60" s="129">
        <v>45</v>
      </c>
      <c r="P60" s="119">
        <v>0.46</v>
      </c>
      <c r="Q60" s="130">
        <v>2.0344534243287699E-3</v>
      </c>
      <c r="S60" s="129">
        <v>45</v>
      </c>
      <c r="T60" s="119">
        <v>0.46</v>
      </c>
      <c r="U60" s="130">
        <v>7.6949774354872894E-2</v>
      </c>
      <c r="W60" s="129">
        <v>45</v>
      </c>
      <c r="X60" s="119">
        <v>0.46</v>
      </c>
      <c r="Y60" s="130">
        <v>2.5872469777748801E-2</v>
      </c>
    </row>
    <row r="61" spans="3:25" x14ac:dyDescent="0.25">
      <c r="C61" s="129">
        <v>46</v>
      </c>
      <c r="D61" s="118">
        <v>0.47</v>
      </c>
      <c r="E61" s="130">
        <v>9.5360907657845702E-4</v>
      </c>
      <c r="G61" s="129">
        <v>46</v>
      </c>
      <c r="H61" s="119">
        <v>0.47</v>
      </c>
      <c r="I61" s="130">
        <v>4.9745883950105697E-3</v>
      </c>
      <c r="K61" s="129">
        <v>46</v>
      </c>
      <c r="L61" s="119">
        <v>0.47</v>
      </c>
      <c r="M61" s="130">
        <v>9.6294748964661503E-3</v>
      </c>
      <c r="O61" s="129">
        <v>46</v>
      </c>
      <c r="P61" s="119">
        <v>0.47</v>
      </c>
      <c r="Q61" s="130">
        <v>2.0535026617284399E-3</v>
      </c>
      <c r="S61" s="129">
        <v>46</v>
      </c>
      <c r="T61" s="119">
        <v>0.47</v>
      </c>
      <c r="U61" s="130">
        <v>7.6395569432555002E-2</v>
      </c>
      <c r="W61" s="129">
        <v>46</v>
      </c>
      <c r="X61" s="119">
        <v>0.47</v>
      </c>
      <c r="Y61" s="130">
        <v>2.63590897403683E-2</v>
      </c>
    </row>
    <row r="62" spans="3:25" x14ac:dyDescent="0.25">
      <c r="C62" s="129">
        <v>47</v>
      </c>
      <c r="D62" s="118">
        <v>0.48</v>
      </c>
      <c r="E62" s="130">
        <v>9.41466866582959E-4</v>
      </c>
      <c r="G62" s="129">
        <v>47</v>
      </c>
      <c r="H62" s="119">
        <v>0.48</v>
      </c>
      <c r="I62" s="130">
        <v>4.9853860563410001E-3</v>
      </c>
      <c r="K62" s="129">
        <v>47</v>
      </c>
      <c r="L62" s="119">
        <v>0.48</v>
      </c>
      <c r="M62" s="130">
        <v>9.3402419864057305E-3</v>
      </c>
      <c r="O62" s="129">
        <v>47</v>
      </c>
      <c r="P62" s="119">
        <v>0.48</v>
      </c>
      <c r="Q62" s="130">
        <v>1.98626894918787E-3</v>
      </c>
      <c r="S62" s="129">
        <v>47</v>
      </c>
      <c r="T62" s="119">
        <v>0.48</v>
      </c>
      <c r="U62" s="130">
        <v>7.4716275373532398E-2</v>
      </c>
      <c r="W62" s="129">
        <v>47</v>
      </c>
      <c r="X62" s="119">
        <v>0.48</v>
      </c>
      <c r="Y62" s="130">
        <v>2.6284482081102001E-2</v>
      </c>
    </row>
    <row r="63" spans="3:25" x14ac:dyDescent="0.25">
      <c r="C63" s="129">
        <v>48</v>
      </c>
      <c r="D63" s="118">
        <v>0.49</v>
      </c>
      <c r="E63" s="130">
        <v>9.2468722399878403E-4</v>
      </c>
      <c r="G63" s="129">
        <v>48</v>
      </c>
      <c r="H63" s="119">
        <v>0.49</v>
      </c>
      <c r="I63" s="130">
        <v>5.0035546382257799E-3</v>
      </c>
      <c r="K63" s="129">
        <v>48</v>
      </c>
      <c r="L63" s="119">
        <v>0.49</v>
      </c>
      <c r="M63" s="130">
        <v>8.8248970573399001E-3</v>
      </c>
      <c r="O63" s="129">
        <v>48</v>
      </c>
      <c r="P63" s="119">
        <v>0.49</v>
      </c>
      <c r="Q63" s="130">
        <v>1.87714592649426E-3</v>
      </c>
      <c r="S63" s="129">
        <v>48</v>
      </c>
      <c r="T63" s="119">
        <v>0.49</v>
      </c>
      <c r="U63" s="130">
        <v>7.4715244714134002E-2</v>
      </c>
      <c r="W63" s="129">
        <v>48</v>
      </c>
      <c r="X63" s="119">
        <v>0.49</v>
      </c>
      <c r="Y63" s="130">
        <v>2.5849610683442801E-2</v>
      </c>
    </row>
    <row r="64" spans="3:25" x14ac:dyDescent="0.25">
      <c r="C64" s="129">
        <v>49</v>
      </c>
      <c r="D64" s="118">
        <v>0.5</v>
      </c>
      <c r="E64" s="130">
        <v>9.1008907672678898E-4</v>
      </c>
      <c r="G64" s="129">
        <v>49</v>
      </c>
      <c r="H64" s="119">
        <v>0.5</v>
      </c>
      <c r="I64" s="130">
        <v>5.0265329826284198E-3</v>
      </c>
      <c r="K64" s="129">
        <v>49</v>
      </c>
      <c r="L64" s="119">
        <v>0.5</v>
      </c>
      <c r="M64" s="130">
        <v>8.5862771715572803E-3</v>
      </c>
      <c r="O64" s="129">
        <v>49</v>
      </c>
      <c r="P64" s="119">
        <v>0.5</v>
      </c>
      <c r="Q64" s="130">
        <v>1.8780307833063199E-3</v>
      </c>
      <c r="S64" s="129">
        <v>49</v>
      </c>
      <c r="T64" s="119">
        <v>0.5</v>
      </c>
      <c r="U64" s="130">
        <v>7.7300777085865496E-2</v>
      </c>
      <c r="W64" s="129">
        <v>49</v>
      </c>
      <c r="X64" s="119">
        <v>0.5</v>
      </c>
      <c r="Y64" s="130">
        <v>2.5512260010112801E-2</v>
      </c>
    </row>
    <row r="65" spans="3:25" x14ac:dyDescent="0.25">
      <c r="C65" s="129">
        <v>50</v>
      </c>
      <c r="D65" s="118">
        <v>0.51</v>
      </c>
      <c r="E65" s="130">
        <v>9.0122728717659099E-4</v>
      </c>
      <c r="G65" s="129">
        <v>50</v>
      </c>
      <c r="H65" s="119">
        <v>0.51</v>
      </c>
      <c r="I65" s="130">
        <v>5.0515458203740198E-3</v>
      </c>
      <c r="K65" s="129">
        <v>50</v>
      </c>
      <c r="L65" s="119">
        <v>0.51</v>
      </c>
      <c r="M65" s="130">
        <v>8.3257680203398209E-3</v>
      </c>
      <c r="O65" s="129">
        <v>50</v>
      </c>
      <c r="P65" s="119">
        <v>0.51</v>
      </c>
      <c r="Q65" s="130">
        <v>1.8499978686546199E-3</v>
      </c>
      <c r="S65" s="129">
        <v>50</v>
      </c>
      <c r="T65" s="119">
        <v>0.51</v>
      </c>
      <c r="U65" s="130">
        <v>7.8577414403720999E-2</v>
      </c>
      <c r="W65" s="129">
        <v>50</v>
      </c>
      <c r="X65" s="119">
        <v>0.51</v>
      </c>
      <c r="Y65" s="130">
        <v>2.4531111225852002E-2</v>
      </c>
    </row>
    <row r="66" spans="3:25" x14ac:dyDescent="0.25">
      <c r="C66" s="129">
        <v>51</v>
      </c>
      <c r="D66" s="118">
        <v>0.52</v>
      </c>
      <c r="E66" s="130">
        <v>9.4266923654522203E-4</v>
      </c>
      <c r="G66" s="129">
        <v>51</v>
      </c>
      <c r="H66" s="119">
        <v>0.52</v>
      </c>
      <c r="I66" s="130">
        <v>5.0771025855744396E-3</v>
      </c>
      <c r="K66" s="129">
        <v>51</v>
      </c>
      <c r="L66" s="119">
        <v>0.52</v>
      </c>
      <c r="M66" s="130">
        <v>7.9304076842824905E-3</v>
      </c>
      <c r="O66" s="129">
        <v>51</v>
      </c>
      <c r="P66" s="119">
        <v>0.52</v>
      </c>
      <c r="Q66" s="130">
        <v>1.7748398621069499E-3</v>
      </c>
      <c r="S66" s="129">
        <v>51</v>
      </c>
      <c r="T66" s="119">
        <v>0.52</v>
      </c>
      <c r="U66" s="130">
        <v>7.87831554684571E-2</v>
      </c>
      <c r="W66" s="129">
        <v>51</v>
      </c>
      <c r="X66" s="119">
        <v>0.52</v>
      </c>
      <c r="Y66" s="130">
        <v>2.4437694551484399E-2</v>
      </c>
    </row>
    <row r="67" spans="3:25" x14ac:dyDescent="0.25">
      <c r="C67" s="129">
        <v>52</v>
      </c>
      <c r="D67" s="118">
        <v>0.53</v>
      </c>
      <c r="E67" s="130">
        <v>9.814331750216611E-4</v>
      </c>
      <c r="G67" s="129">
        <v>52</v>
      </c>
      <c r="H67" s="119">
        <v>0.53</v>
      </c>
      <c r="I67" s="130">
        <v>5.0999058456119104E-3</v>
      </c>
      <c r="K67" s="129">
        <v>52</v>
      </c>
      <c r="L67" s="119">
        <v>0.53</v>
      </c>
      <c r="M67" s="130">
        <v>7.4359966117778604E-3</v>
      </c>
      <c r="O67" s="129">
        <v>52</v>
      </c>
      <c r="P67" s="119">
        <v>0.53</v>
      </c>
      <c r="Q67" s="130">
        <v>1.6629811569136899E-3</v>
      </c>
      <c r="S67" s="129">
        <v>52</v>
      </c>
      <c r="T67" s="119">
        <v>0.53</v>
      </c>
      <c r="U67" s="130">
        <v>7.8138772554215002E-2</v>
      </c>
      <c r="W67" s="129">
        <v>52</v>
      </c>
      <c r="X67" s="119">
        <v>0.53</v>
      </c>
      <c r="Y67" s="130">
        <v>2.4147120631159001E-2</v>
      </c>
    </row>
    <row r="68" spans="3:25" x14ac:dyDescent="0.25">
      <c r="C68" s="129">
        <v>53</v>
      </c>
      <c r="D68" s="118">
        <v>0.54</v>
      </c>
      <c r="E68" s="130">
        <v>1.0009389497089201E-3</v>
      </c>
      <c r="G68" s="129">
        <v>53</v>
      </c>
      <c r="H68" s="119">
        <v>0.54</v>
      </c>
      <c r="I68" s="130">
        <v>5.1158385461018002E-3</v>
      </c>
      <c r="K68" s="129">
        <v>53</v>
      </c>
      <c r="L68" s="119">
        <v>0.54</v>
      </c>
      <c r="M68" s="130">
        <v>6.8921541899110697E-3</v>
      </c>
      <c r="O68" s="129">
        <v>53</v>
      </c>
      <c r="P68" s="119">
        <v>0.54</v>
      </c>
      <c r="Q68" s="130">
        <v>1.52904043680384E-3</v>
      </c>
      <c r="S68" s="129">
        <v>53</v>
      </c>
      <c r="T68" s="119">
        <v>0.54</v>
      </c>
      <c r="U68" s="130">
        <v>7.6819591750599395E-2</v>
      </c>
      <c r="W68" s="129">
        <v>53</v>
      </c>
      <c r="X68" s="119">
        <v>0.54</v>
      </c>
      <c r="Y68" s="130">
        <v>2.3119541761095201E-2</v>
      </c>
    </row>
    <row r="69" spans="3:25" x14ac:dyDescent="0.25">
      <c r="C69" s="129">
        <v>54</v>
      </c>
      <c r="D69" s="118">
        <v>0.55000000000000004</v>
      </c>
      <c r="E69" s="130">
        <v>1.00331683308016E-3</v>
      </c>
      <c r="G69" s="129">
        <v>54</v>
      </c>
      <c r="H69" s="119">
        <v>0.55000000000000004</v>
      </c>
      <c r="I69" s="130">
        <v>5.12017677503701E-3</v>
      </c>
      <c r="K69" s="129">
        <v>54</v>
      </c>
      <c r="L69" s="119">
        <v>0.55000000000000004</v>
      </c>
      <c r="M69" s="130">
        <v>6.5557890488229E-3</v>
      </c>
      <c r="O69" s="129">
        <v>54</v>
      </c>
      <c r="P69" s="119">
        <v>0.55000000000000004</v>
      </c>
      <c r="Q69" s="130">
        <v>1.4654627451299799E-3</v>
      </c>
      <c r="S69" s="129">
        <v>54</v>
      </c>
      <c r="T69" s="119">
        <v>0.55000000000000004</v>
      </c>
      <c r="U69" s="130">
        <v>7.4953546085484601E-2</v>
      </c>
      <c r="W69" s="129">
        <v>54</v>
      </c>
      <c r="X69" s="119">
        <v>0.55000000000000004</v>
      </c>
      <c r="Y69" s="130">
        <v>2.29980540836138E-2</v>
      </c>
    </row>
    <row r="70" spans="3:25" x14ac:dyDescent="0.25">
      <c r="C70" s="129">
        <v>55</v>
      </c>
      <c r="D70" s="118">
        <v>0.56000000000000005</v>
      </c>
      <c r="E70" s="130">
        <v>9.9240368774102601E-4</v>
      </c>
      <c r="G70" s="129">
        <v>55</v>
      </c>
      <c r="H70" s="119">
        <v>0.56000000000000005</v>
      </c>
      <c r="I70" s="130">
        <v>5.1086860716231296E-3</v>
      </c>
      <c r="K70" s="129">
        <v>55</v>
      </c>
      <c r="L70" s="119">
        <v>0.56000000000000005</v>
      </c>
      <c r="M70" s="130">
        <v>6.3234121080537999E-3</v>
      </c>
      <c r="O70" s="129">
        <v>55</v>
      </c>
      <c r="P70" s="119">
        <v>0.56000000000000005</v>
      </c>
      <c r="Q70" s="130">
        <v>1.40752216304769E-3</v>
      </c>
      <c r="S70" s="129">
        <v>55</v>
      </c>
      <c r="T70" s="119">
        <v>0.56000000000000005</v>
      </c>
      <c r="U70" s="130">
        <v>7.2630616511306798E-2</v>
      </c>
      <c r="W70" s="129">
        <v>55</v>
      </c>
      <c r="X70" s="119">
        <v>0.56000000000000005</v>
      </c>
      <c r="Y70" s="130">
        <v>2.3016350123523901E-2</v>
      </c>
    </row>
    <row r="71" spans="3:25" x14ac:dyDescent="0.25">
      <c r="C71" s="129">
        <v>56</v>
      </c>
      <c r="D71" s="118">
        <v>0.56999999999999995</v>
      </c>
      <c r="E71" s="130">
        <v>9.7117808620062103E-4</v>
      </c>
      <c r="G71" s="129">
        <v>56</v>
      </c>
      <c r="H71" s="119">
        <v>0.56999999999999995</v>
      </c>
      <c r="I71" s="130">
        <v>5.0790831314990398E-3</v>
      </c>
      <c r="K71" s="129">
        <v>56</v>
      </c>
      <c r="L71" s="119">
        <v>0.56999999999999995</v>
      </c>
      <c r="M71" s="130">
        <v>6.0995033668937697E-3</v>
      </c>
      <c r="O71" s="129">
        <v>56</v>
      </c>
      <c r="P71" s="119">
        <v>0.56999999999999995</v>
      </c>
      <c r="Q71" s="130">
        <v>1.34385754605586E-3</v>
      </c>
      <c r="S71" s="129">
        <v>56</v>
      </c>
      <c r="T71" s="119">
        <v>0.56999999999999995</v>
      </c>
      <c r="U71" s="130">
        <v>6.9924416271992904E-2</v>
      </c>
      <c r="W71" s="129">
        <v>56</v>
      </c>
      <c r="X71" s="119">
        <v>0.56999999999999995</v>
      </c>
      <c r="Y71" s="130">
        <v>2.30529516443355E-2</v>
      </c>
    </row>
    <row r="72" spans="3:25" x14ac:dyDescent="0.25">
      <c r="C72" s="129">
        <v>57</v>
      </c>
      <c r="D72" s="118">
        <v>0.57999999999999996</v>
      </c>
      <c r="E72" s="130">
        <v>9.4341560657049399E-4</v>
      </c>
      <c r="G72" s="129">
        <v>57</v>
      </c>
      <c r="H72" s="119">
        <v>0.57999999999999996</v>
      </c>
      <c r="I72" s="130">
        <v>5.14466059707939E-3</v>
      </c>
      <c r="K72" s="129">
        <v>57</v>
      </c>
      <c r="L72" s="119">
        <v>0.57999999999999996</v>
      </c>
      <c r="M72" s="130">
        <v>5.9017739521092299E-3</v>
      </c>
      <c r="O72" s="129">
        <v>57</v>
      </c>
      <c r="P72" s="119">
        <v>0.57999999999999996</v>
      </c>
      <c r="Q72" s="130">
        <v>1.2783669398443299E-3</v>
      </c>
      <c r="S72" s="129">
        <v>57</v>
      </c>
      <c r="T72" s="119">
        <v>0.57999999999999996</v>
      </c>
      <c r="U72" s="130">
        <v>6.6914505242071307E-2</v>
      </c>
      <c r="W72" s="129">
        <v>57</v>
      </c>
      <c r="X72" s="119">
        <v>0.57999999999999996</v>
      </c>
      <c r="Y72" s="130">
        <v>2.3107601886295501E-2</v>
      </c>
    </row>
    <row r="73" spans="3:25" x14ac:dyDescent="0.25">
      <c r="C73" s="129">
        <v>58</v>
      </c>
      <c r="D73" s="118">
        <v>0.59</v>
      </c>
      <c r="E73" s="130">
        <v>9.1118281107236895E-4</v>
      </c>
      <c r="G73" s="129">
        <v>58</v>
      </c>
      <c r="H73" s="119">
        <v>0.59</v>
      </c>
      <c r="I73" s="130">
        <v>5.4154048116325003E-3</v>
      </c>
      <c r="K73" s="129">
        <v>58</v>
      </c>
      <c r="L73" s="119">
        <v>0.59</v>
      </c>
      <c r="M73" s="130">
        <v>5.73857104971636E-3</v>
      </c>
      <c r="O73" s="129">
        <v>58</v>
      </c>
      <c r="P73" s="119">
        <v>0.59</v>
      </c>
      <c r="Q73" s="130">
        <v>1.21472417661769E-3</v>
      </c>
      <c r="S73" s="129">
        <v>58</v>
      </c>
      <c r="T73" s="119">
        <v>0.59</v>
      </c>
      <c r="U73" s="130">
        <v>6.4693757901027299E-2</v>
      </c>
      <c r="W73" s="129">
        <v>58</v>
      </c>
      <c r="X73" s="119">
        <v>0.59</v>
      </c>
      <c r="Y73" s="130">
        <v>2.3178856358725901E-2</v>
      </c>
    </row>
    <row r="74" spans="3:25" x14ac:dyDescent="0.25">
      <c r="C74" s="129">
        <v>59</v>
      </c>
      <c r="D74" s="118">
        <v>0.6</v>
      </c>
      <c r="E74" s="130">
        <v>8.7662794264099602E-4</v>
      </c>
      <c r="G74" s="129">
        <v>59</v>
      </c>
      <c r="H74" s="119">
        <v>0.6</v>
      </c>
      <c r="I74" s="130">
        <v>5.6409076605119001E-3</v>
      </c>
      <c r="K74" s="129">
        <v>59</v>
      </c>
      <c r="L74" s="119">
        <v>0.6</v>
      </c>
      <c r="M74" s="130">
        <v>5.6088485306770497E-3</v>
      </c>
      <c r="O74" s="129">
        <v>59</v>
      </c>
      <c r="P74" s="119">
        <v>0.6</v>
      </c>
      <c r="Q74" s="130">
        <v>1.15600970650767E-3</v>
      </c>
      <c r="S74" s="129">
        <v>59</v>
      </c>
      <c r="T74" s="119">
        <v>0.6</v>
      </c>
      <c r="U74" s="130">
        <v>6.5604267299200603E-2</v>
      </c>
      <c r="W74" s="129">
        <v>59</v>
      </c>
      <c r="X74" s="119">
        <v>0.6</v>
      </c>
      <c r="Y74" s="130">
        <v>2.3264392690645501E-2</v>
      </c>
    </row>
    <row r="75" spans="3:25" x14ac:dyDescent="0.25">
      <c r="C75" s="129">
        <v>60</v>
      </c>
      <c r="D75" s="118">
        <v>0.61</v>
      </c>
      <c r="E75" s="130">
        <v>8.9340101147553303E-4</v>
      </c>
      <c r="G75" s="129">
        <v>60</v>
      </c>
      <c r="H75" s="119">
        <v>0.61</v>
      </c>
      <c r="I75" s="130">
        <v>5.8220502787746696E-3</v>
      </c>
      <c r="K75" s="129">
        <v>60</v>
      </c>
      <c r="L75" s="119">
        <v>0.61</v>
      </c>
      <c r="M75" s="130">
        <v>5.5040828346278299E-3</v>
      </c>
      <c r="O75" s="129">
        <v>60</v>
      </c>
      <c r="P75" s="119">
        <v>0.61</v>
      </c>
      <c r="Q75" s="130">
        <v>1.1042730756968401E-3</v>
      </c>
      <c r="S75" s="129">
        <v>60</v>
      </c>
      <c r="T75" s="119">
        <v>0.61</v>
      </c>
      <c r="U75" s="130">
        <v>6.6552734462174204E-2</v>
      </c>
      <c r="W75" s="129">
        <v>60</v>
      </c>
      <c r="X75" s="119">
        <v>0.61</v>
      </c>
      <c r="Y75" s="130">
        <v>2.3361279814973299E-2</v>
      </c>
    </row>
    <row r="76" spans="3:25" x14ac:dyDescent="0.25">
      <c r="C76" s="129">
        <v>61</v>
      </c>
      <c r="D76" s="118">
        <v>0.62</v>
      </c>
      <c r="E76" s="130">
        <v>8.9508561467013196E-4</v>
      </c>
      <c r="G76" s="129">
        <v>61</v>
      </c>
      <c r="H76" s="119">
        <v>0.62</v>
      </c>
      <c r="I76" s="130">
        <v>5.9616380603995803E-3</v>
      </c>
      <c r="K76" s="129">
        <v>61</v>
      </c>
      <c r="L76" s="119">
        <v>0.62</v>
      </c>
      <c r="M76" s="130">
        <v>5.4115253667562698E-3</v>
      </c>
      <c r="O76" s="129">
        <v>61</v>
      </c>
      <c r="P76" s="119">
        <v>0.62</v>
      </c>
      <c r="Q76" s="130">
        <v>1.06035640592567E-3</v>
      </c>
      <c r="S76" s="129">
        <v>61</v>
      </c>
      <c r="T76" s="119">
        <v>0.62</v>
      </c>
      <c r="U76" s="130">
        <v>6.7522627226051499E-2</v>
      </c>
      <c r="W76" s="129">
        <v>61</v>
      </c>
      <c r="X76" s="119">
        <v>0.62</v>
      </c>
      <c r="Y76" s="130">
        <v>2.3465841875573702E-2</v>
      </c>
    </row>
    <row r="77" spans="3:25" x14ac:dyDescent="0.25">
      <c r="C77" s="129">
        <v>62</v>
      </c>
      <c r="D77" s="118">
        <v>0.63</v>
      </c>
      <c r="E77" s="130">
        <v>8.8555136673927105E-4</v>
      </c>
      <c r="G77" s="129">
        <v>62</v>
      </c>
      <c r="H77" s="119">
        <v>0.63</v>
      </c>
      <c r="I77" s="130">
        <v>6.1259204789683901E-3</v>
      </c>
      <c r="K77" s="129">
        <v>62</v>
      </c>
      <c r="L77" s="119">
        <v>0.63</v>
      </c>
      <c r="M77" s="130">
        <v>5.3176700725584697E-3</v>
      </c>
      <c r="O77" s="129">
        <v>62</v>
      </c>
      <c r="P77" s="119">
        <v>0.63</v>
      </c>
      <c r="Q77" s="130">
        <v>1.0241085995197599E-3</v>
      </c>
      <c r="S77" s="129">
        <v>62</v>
      </c>
      <c r="T77" s="119">
        <v>0.63</v>
      </c>
      <c r="U77" s="130">
        <v>6.85018751140829E-2</v>
      </c>
      <c r="W77" s="129">
        <v>62</v>
      </c>
      <c r="X77" s="119">
        <v>0.63</v>
      </c>
      <c r="Y77" s="130">
        <v>2.3574574428990198E-2</v>
      </c>
    </row>
    <row r="78" spans="3:25" x14ac:dyDescent="0.25">
      <c r="C78" s="129">
        <v>63</v>
      </c>
      <c r="D78" s="118">
        <v>0.64</v>
      </c>
      <c r="E78" s="130">
        <v>8.6952711946663703E-4</v>
      </c>
      <c r="G78" s="129">
        <v>63</v>
      </c>
      <c r="H78" s="119">
        <v>0.64</v>
      </c>
      <c r="I78" s="130">
        <v>6.4125687501665101E-3</v>
      </c>
      <c r="K78" s="129">
        <v>63</v>
      </c>
      <c r="L78" s="119">
        <v>0.64</v>
      </c>
      <c r="M78" s="130">
        <v>5.2113781768903297E-3</v>
      </c>
      <c r="O78" s="129">
        <v>63</v>
      </c>
      <c r="P78" s="119">
        <v>0.64</v>
      </c>
      <c r="Q78" s="130">
        <v>1.01143641159984E-3</v>
      </c>
      <c r="S78" s="129">
        <v>63</v>
      </c>
      <c r="T78" s="119">
        <v>0.64</v>
      </c>
      <c r="U78" s="130">
        <v>6.9483914244944198E-2</v>
      </c>
      <c r="W78" s="129">
        <v>63</v>
      </c>
      <c r="X78" s="119">
        <v>0.64</v>
      </c>
      <c r="Y78" s="130">
        <v>2.3684003814129401E-2</v>
      </c>
    </row>
    <row r="79" spans="3:25" x14ac:dyDescent="0.25">
      <c r="C79" s="129">
        <v>64</v>
      </c>
      <c r="D79" s="118">
        <v>0.65</v>
      </c>
      <c r="E79" s="130">
        <v>8.5176556745508096E-4</v>
      </c>
      <c r="G79" s="129">
        <v>64</v>
      </c>
      <c r="H79" s="119">
        <v>0.65</v>
      </c>
      <c r="I79" s="130">
        <v>6.6601608956426903E-3</v>
      </c>
      <c r="K79" s="129">
        <v>64</v>
      </c>
      <c r="L79" s="119">
        <v>0.65</v>
      </c>
      <c r="M79" s="130">
        <v>5.08521004353398E-3</v>
      </c>
      <c r="O79" s="129">
        <v>64</v>
      </c>
      <c r="P79" s="119">
        <v>0.65</v>
      </c>
      <c r="Q79" s="130">
        <v>1.0215191690542899E-3</v>
      </c>
      <c r="S79" s="129">
        <v>64</v>
      </c>
      <c r="T79" s="119">
        <v>0.65</v>
      </c>
      <c r="U79" s="130">
        <v>7.0466462794740906E-2</v>
      </c>
      <c r="W79" s="129">
        <v>64</v>
      </c>
      <c r="X79" s="119">
        <v>0.65</v>
      </c>
      <c r="Y79" s="130">
        <v>2.3790942172335499E-2</v>
      </c>
    </row>
    <row r="80" spans="3:25" x14ac:dyDescent="0.25">
      <c r="C80" s="129">
        <v>65</v>
      </c>
      <c r="D80" s="118">
        <v>0.66</v>
      </c>
      <c r="E80" s="130">
        <v>8.3679460814571605E-4</v>
      </c>
      <c r="G80" s="129">
        <v>65</v>
      </c>
      <c r="H80" s="119">
        <v>0.66</v>
      </c>
      <c r="I80" s="130">
        <v>6.8719859622260503E-3</v>
      </c>
      <c r="K80" s="129">
        <v>65</v>
      </c>
      <c r="L80" s="119">
        <v>0.66</v>
      </c>
      <c r="M80" s="130">
        <v>4.9363643372876201E-3</v>
      </c>
      <c r="O80" s="129">
        <v>65</v>
      </c>
      <c r="P80" s="119">
        <v>0.66</v>
      </c>
      <c r="Q80" s="130">
        <v>1.03187936768299E-3</v>
      </c>
      <c r="S80" s="129">
        <v>65</v>
      </c>
      <c r="T80" s="119">
        <v>0.66</v>
      </c>
      <c r="U80" s="130">
        <v>7.1447899684597402E-2</v>
      </c>
      <c r="W80" s="129">
        <v>65</v>
      </c>
      <c r="X80" s="119">
        <v>0.66</v>
      </c>
      <c r="Y80" s="130">
        <v>2.3892142887745198E-2</v>
      </c>
    </row>
    <row r="81" spans="3:25" x14ac:dyDescent="0.25">
      <c r="C81" s="129">
        <v>66</v>
      </c>
      <c r="D81" s="118">
        <v>0.67</v>
      </c>
      <c r="E81" s="130">
        <v>8.2853506597785895E-4</v>
      </c>
      <c r="G81" s="129">
        <v>66</v>
      </c>
      <c r="H81" s="119">
        <v>0.67</v>
      </c>
      <c r="I81" s="130">
        <v>7.0528337537348502E-3</v>
      </c>
      <c r="K81" s="129">
        <v>66</v>
      </c>
      <c r="L81" s="119">
        <v>0.67</v>
      </c>
      <c r="M81" s="130">
        <v>4.9502257751746796E-3</v>
      </c>
      <c r="O81" s="129">
        <v>66</v>
      </c>
      <c r="P81" s="119">
        <v>0.67</v>
      </c>
      <c r="Q81" s="130">
        <v>1.0407367221505501E-3</v>
      </c>
      <c r="S81" s="129">
        <v>66</v>
      </c>
      <c r="T81" s="119">
        <v>0.67</v>
      </c>
      <c r="U81" s="130">
        <v>7.2430202123300702E-2</v>
      </c>
      <c r="W81" s="129">
        <v>66</v>
      </c>
      <c r="X81" s="119">
        <v>0.67</v>
      </c>
      <c r="Y81" s="130">
        <v>2.3984661103381901E-2</v>
      </c>
    </row>
    <row r="82" spans="3:25" x14ac:dyDescent="0.25">
      <c r="C82" s="129">
        <v>67</v>
      </c>
      <c r="D82" s="118">
        <v>0.68</v>
      </c>
      <c r="E82" s="130">
        <v>8.2976864710294104E-4</v>
      </c>
      <c r="G82" s="129">
        <v>67</v>
      </c>
      <c r="H82" s="119">
        <v>0.68</v>
      </c>
      <c r="I82" s="130">
        <v>7.2080627417825203E-3</v>
      </c>
      <c r="K82" s="129">
        <v>67</v>
      </c>
      <c r="L82" s="119">
        <v>0.68</v>
      </c>
      <c r="M82" s="130">
        <v>5.0166832281558502E-3</v>
      </c>
      <c r="O82" s="129">
        <v>67</v>
      </c>
      <c r="P82" s="119">
        <v>0.68</v>
      </c>
      <c r="Q82" s="130">
        <v>1.0474085127342801E-3</v>
      </c>
      <c r="S82" s="129">
        <v>67</v>
      </c>
      <c r="T82" s="119">
        <v>0.68</v>
      </c>
      <c r="U82" s="130">
        <v>7.3415599934276404E-2</v>
      </c>
      <c r="W82" s="129">
        <v>67</v>
      </c>
      <c r="X82" s="119">
        <v>0.68</v>
      </c>
      <c r="Y82" s="130">
        <v>2.4066001637622399E-2</v>
      </c>
    </row>
    <row r="83" spans="3:25" x14ac:dyDescent="0.25">
      <c r="C83" s="129">
        <v>68</v>
      </c>
      <c r="D83" s="118">
        <v>0.69</v>
      </c>
      <c r="E83" s="130">
        <v>8.4188728618945802E-4</v>
      </c>
      <c r="G83" s="129">
        <v>68</v>
      </c>
      <c r="H83" s="119">
        <v>0.69</v>
      </c>
      <c r="I83" s="130">
        <v>7.3428216793345498E-3</v>
      </c>
      <c r="K83" s="129">
        <v>68</v>
      </c>
      <c r="L83" s="119">
        <v>0.69</v>
      </c>
      <c r="M83" s="130">
        <v>5.15965805602067E-3</v>
      </c>
      <c r="O83" s="129">
        <v>68</v>
      </c>
      <c r="P83" s="119">
        <v>0.69</v>
      </c>
      <c r="Q83" s="130">
        <v>1.05801104565439E-3</v>
      </c>
      <c r="S83" s="129">
        <v>68</v>
      </c>
      <c r="T83" s="119">
        <v>0.69</v>
      </c>
      <c r="U83" s="130">
        <v>7.4407824671654896E-2</v>
      </c>
      <c r="W83" s="129">
        <v>68</v>
      </c>
      <c r="X83" s="119">
        <v>0.69</v>
      </c>
      <c r="Y83" s="130">
        <v>2.4134025221828601E-2</v>
      </c>
    </row>
    <row r="84" spans="3:25" x14ac:dyDescent="0.25">
      <c r="C84" s="129">
        <v>69</v>
      </c>
      <c r="D84" s="118">
        <v>0.7</v>
      </c>
      <c r="E84" s="130">
        <v>8.6477868975809295E-4</v>
      </c>
      <c r="G84" s="129">
        <v>69</v>
      </c>
      <c r="H84" s="119">
        <v>0.7</v>
      </c>
      <c r="I84" s="130">
        <v>7.46187149734705E-3</v>
      </c>
      <c r="K84" s="129">
        <v>69</v>
      </c>
      <c r="L84" s="119">
        <v>0.7</v>
      </c>
      <c r="M84" s="130">
        <v>5.2815046302572702E-3</v>
      </c>
      <c r="O84" s="129">
        <v>69</v>
      </c>
      <c r="P84" s="119">
        <v>0.7</v>
      </c>
      <c r="Q84" s="130">
        <v>1.08301180872928E-3</v>
      </c>
      <c r="S84" s="129">
        <v>69</v>
      </c>
      <c r="T84" s="119">
        <v>0.7</v>
      </c>
      <c r="U84" s="130">
        <v>7.5409476477936499E-2</v>
      </c>
      <c r="W84" s="129">
        <v>69</v>
      </c>
      <c r="X84" s="119">
        <v>0.7</v>
      </c>
      <c r="Y84" s="130">
        <v>2.4186953013159599E-2</v>
      </c>
    </row>
    <row r="85" spans="3:25" x14ac:dyDescent="0.25">
      <c r="C85" s="129">
        <v>70</v>
      </c>
      <c r="D85" s="118">
        <v>0.71</v>
      </c>
      <c r="E85" s="130">
        <v>8.9706319720579404E-4</v>
      </c>
      <c r="G85" s="129">
        <v>70</v>
      </c>
      <c r="H85" s="119">
        <v>0.71</v>
      </c>
      <c r="I85" s="130">
        <v>7.5693350693981703E-3</v>
      </c>
      <c r="K85" s="129">
        <v>70</v>
      </c>
      <c r="L85" s="119">
        <v>0.71</v>
      </c>
      <c r="M85" s="130">
        <v>5.35545901838332E-3</v>
      </c>
      <c r="O85" s="129">
        <v>70</v>
      </c>
      <c r="P85" s="119">
        <v>0.71</v>
      </c>
      <c r="Q85" s="130">
        <v>1.1074338812882101E-3</v>
      </c>
      <c r="S85" s="129">
        <v>70</v>
      </c>
      <c r="T85" s="119">
        <v>0.71</v>
      </c>
      <c r="U85" s="130">
        <v>7.6420619267049697E-2</v>
      </c>
      <c r="W85" s="129">
        <v>70</v>
      </c>
      <c r="X85" s="119">
        <v>0.71</v>
      </c>
      <c r="Y85" s="130">
        <v>2.4248352598649901E-2</v>
      </c>
    </row>
    <row r="86" spans="3:25" x14ac:dyDescent="0.25">
      <c r="C86" s="129">
        <v>71</v>
      </c>
      <c r="D86" s="118">
        <v>0.72</v>
      </c>
      <c r="E86" s="130">
        <v>9.3652139577207803E-4</v>
      </c>
      <c r="G86" s="129">
        <v>71</v>
      </c>
      <c r="H86" s="119">
        <v>0.72</v>
      </c>
      <c r="I86" s="130">
        <v>7.6687048126731E-3</v>
      </c>
      <c r="K86" s="129">
        <v>71</v>
      </c>
      <c r="L86" s="119">
        <v>0.72</v>
      </c>
      <c r="M86" s="130">
        <v>5.3834226009659104E-3</v>
      </c>
      <c r="O86" s="129">
        <v>71</v>
      </c>
      <c r="P86" s="119">
        <v>0.72</v>
      </c>
      <c r="Q86" s="130">
        <v>1.1304566427387699E-3</v>
      </c>
      <c r="S86" s="129">
        <v>71</v>
      </c>
      <c r="T86" s="119">
        <v>0.72</v>
      </c>
      <c r="U86" s="130">
        <v>7.7438034283199397E-2</v>
      </c>
      <c r="W86" s="129">
        <v>71</v>
      </c>
      <c r="X86" s="119">
        <v>0.72</v>
      </c>
      <c r="Y86" s="130">
        <v>2.4471567297434101E-2</v>
      </c>
    </row>
    <row r="87" spans="3:25" x14ac:dyDescent="0.25">
      <c r="C87" s="129">
        <v>72</v>
      </c>
      <c r="D87" s="118">
        <v>0.73</v>
      </c>
      <c r="E87" s="130">
        <v>9.8057711035137393E-4</v>
      </c>
      <c r="G87" s="129">
        <v>72</v>
      </c>
      <c r="H87" s="119">
        <v>0.73</v>
      </c>
      <c r="I87" s="130">
        <v>7.7626288467338503E-3</v>
      </c>
      <c r="K87" s="129">
        <v>72</v>
      </c>
      <c r="L87" s="119">
        <v>0.73</v>
      </c>
      <c r="M87" s="130">
        <v>5.47812327180757E-3</v>
      </c>
      <c r="O87" s="129">
        <v>72</v>
      </c>
      <c r="P87" s="119">
        <v>0.73</v>
      </c>
      <c r="Q87" s="130">
        <v>1.15273193028636E-3</v>
      </c>
      <c r="S87" s="129">
        <v>72</v>
      </c>
      <c r="T87" s="119">
        <v>0.73</v>
      </c>
      <c r="U87" s="130">
        <v>7.8453020250701E-2</v>
      </c>
      <c r="W87" s="129">
        <v>72</v>
      </c>
      <c r="X87" s="119">
        <v>0.73</v>
      </c>
      <c r="Y87" s="130">
        <v>2.4664114342661601E-2</v>
      </c>
    </row>
    <row r="88" spans="3:25" x14ac:dyDescent="0.25">
      <c r="C88" s="129">
        <v>73</v>
      </c>
      <c r="D88" s="118">
        <v>0.74</v>
      </c>
      <c r="E88" s="130">
        <v>1.0267691091798701E-3</v>
      </c>
      <c r="G88" s="129">
        <v>73</v>
      </c>
      <c r="H88" s="119">
        <v>0.74</v>
      </c>
      <c r="I88" s="130">
        <v>7.8529725642626606E-3</v>
      </c>
      <c r="K88" s="129">
        <v>73</v>
      </c>
      <c r="L88" s="119">
        <v>0.74</v>
      </c>
      <c r="M88" s="130">
        <v>5.6927887753287004E-3</v>
      </c>
      <c r="O88" s="129">
        <v>73</v>
      </c>
      <c r="P88" s="119">
        <v>0.74</v>
      </c>
      <c r="Q88" s="130">
        <v>1.17603812173064E-3</v>
      </c>
      <c r="S88" s="129">
        <v>73</v>
      </c>
      <c r="T88" s="119">
        <v>0.74</v>
      </c>
      <c r="U88" s="130">
        <v>8.12804061934011E-2</v>
      </c>
      <c r="W88" s="129">
        <v>73</v>
      </c>
      <c r="X88" s="119">
        <v>0.74</v>
      </c>
      <c r="Y88" s="130">
        <v>2.4824375971985401E-2</v>
      </c>
    </row>
    <row r="89" spans="3:25" x14ac:dyDescent="0.25">
      <c r="C89" s="129">
        <v>74</v>
      </c>
      <c r="D89" s="118">
        <v>0.75</v>
      </c>
      <c r="E89" s="130">
        <v>1.0730053733793499E-3</v>
      </c>
      <c r="G89" s="129">
        <v>74</v>
      </c>
      <c r="H89" s="119">
        <v>0.75</v>
      </c>
      <c r="I89" s="130">
        <v>7.9406261707376108E-3</v>
      </c>
      <c r="K89" s="129">
        <v>74</v>
      </c>
      <c r="L89" s="119">
        <v>0.75</v>
      </c>
      <c r="M89" s="130">
        <v>5.8736990685534802E-3</v>
      </c>
      <c r="O89" s="129">
        <v>74</v>
      </c>
      <c r="P89" s="119">
        <v>0.75</v>
      </c>
      <c r="Q89" s="130">
        <v>1.2025299582609701E-3</v>
      </c>
      <c r="S89" s="129">
        <v>74</v>
      </c>
      <c r="T89" s="119">
        <v>0.75</v>
      </c>
      <c r="U89" s="130">
        <v>8.5930823637553194E-2</v>
      </c>
      <c r="W89" s="129">
        <v>74</v>
      </c>
      <c r="X89" s="119">
        <v>0.75</v>
      </c>
      <c r="Y89" s="130">
        <v>2.49513185993002E-2</v>
      </c>
    </row>
    <row r="90" spans="3:25" x14ac:dyDescent="0.25">
      <c r="C90" s="129">
        <v>75</v>
      </c>
      <c r="D90" s="118">
        <v>0.76</v>
      </c>
      <c r="E90" s="130">
        <v>1.11765722963911E-3</v>
      </c>
      <c r="G90" s="129">
        <v>75</v>
      </c>
      <c r="H90" s="119">
        <v>0.76</v>
      </c>
      <c r="I90" s="130">
        <v>8.0822781948549603E-3</v>
      </c>
      <c r="K90" s="129">
        <v>75</v>
      </c>
      <c r="L90" s="119">
        <v>0.76</v>
      </c>
      <c r="M90" s="130">
        <v>6.0191153929188201E-3</v>
      </c>
      <c r="O90" s="129">
        <v>75</v>
      </c>
      <c r="P90" s="119">
        <v>0.76</v>
      </c>
      <c r="Q90" s="130">
        <v>1.2339596676927099E-3</v>
      </c>
      <c r="S90" s="129">
        <v>75</v>
      </c>
      <c r="T90" s="119">
        <v>0.76</v>
      </c>
      <c r="U90" s="130">
        <v>9.0385319117691404E-2</v>
      </c>
      <c r="W90" s="129">
        <v>75</v>
      </c>
      <c r="X90" s="119">
        <v>0.76</v>
      </c>
      <c r="Y90" s="130">
        <v>2.5044450977874302E-2</v>
      </c>
    </row>
    <row r="91" spans="3:25" x14ac:dyDescent="0.25">
      <c r="C91" s="129">
        <v>76</v>
      </c>
      <c r="D91" s="118">
        <v>0.77</v>
      </c>
      <c r="E91" s="130">
        <v>1.15963303576906E-3</v>
      </c>
      <c r="G91" s="129">
        <v>76</v>
      </c>
      <c r="H91" s="119">
        <v>0.77</v>
      </c>
      <c r="I91" s="130">
        <v>8.3207116055798395E-3</v>
      </c>
      <c r="K91" s="129">
        <v>76</v>
      </c>
      <c r="L91" s="119">
        <v>0.77</v>
      </c>
      <c r="M91" s="130">
        <v>6.2499199606080901E-3</v>
      </c>
      <c r="O91" s="129">
        <v>76</v>
      </c>
      <c r="P91" s="119">
        <v>0.77</v>
      </c>
      <c r="Q91" s="130">
        <v>1.27134925553894E-3</v>
      </c>
      <c r="S91" s="129">
        <v>76</v>
      </c>
      <c r="T91" s="119">
        <v>0.77</v>
      </c>
      <c r="U91" s="130">
        <v>9.4594908028156996E-2</v>
      </c>
      <c r="W91" s="129">
        <v>76</v>
      </c>
      <c r="X91" s="119">
        <v>0.77</v>
      </c>
      <c r="Y91" s="130">
        <v>2.5103788831235201E-2</v>
      </c>
    </row>
    <row r="92" spans="3:25" x14ac:dyDescent="0.25">
      <c r="C92" s="129">
        <v>77</v>
      </c>
      <c r="D92" s="118">
        <v>0.78</v>
      </c>
      <c r="E92" s="130">
        <v>1.19865587619788E-3</v>
      </c>
      <c r="G92" s="129">
        <v>77</v>
      </c>
      <c r="H92" s="119">
        <v>0.78</v>
      </c>
      <c r="I92" s="130">
        <v>8.6861830480353102E-3</v>
      </c>
      <c r="K92" s="129">
        <v>77</v>
      </c>
      <c r="L92" s="119">
        <v>0.78</v>
      </c>
      <c r="M92" s="130">
        <v>6.5032705358554401E-3</v>
      </c>
      <c r="O92" s="129">
        <v>77</v>
      </c>
      <c r="P92" s="119">
        <v>0.78</v>
      </c>
      <c r="Q92" s="130">
        <v>1.31504557261725E-3</v>
      </c>
      <c r="S92" s="129">
        <v>77</v>
      </c>
      <c r="T92" s="119">
        <v>0.78</v>
      </c>
      <c r="U92" s="130">
        <v>9.8524403300082705E-2</v>
      </c>
      <c r="W92" s="129">
        <v>77</v>
      </c>
      <c r="X92" s="119">
        <v>0.78</v>
      </c>
      <c r="Y92" s="130">
        <v>2.5129852867556399E-2</v>
      </c>
    </row>
    <row r="93" spans="3:25" x14ac:dyDescent="0.25">
      <c r="C93" s="129">
        <v>78</v>
      </c>
      <c r="D93" s="118">
        <v>0.79</v>
      </c>
      <c r="E93" s="130">
        <v>1.2354511411637301E-3</v>
      </c>
      <c r="G93" s="129">
        <v>78</v>
      </c>
      <c r="H93" s="119">
        <v>0.79</v>
      </c>
      <c r="I93" s="130">
        <v>9.0501655177287494E-3</v>
      </c>
      <c r="K93" s="129">
        <v>78</v>
      </c>
      <c r="L93" s="119">
        <v>0.79</v>
      </c>
      <c r="M93" s="130">
        <v>6.7402155298680998E-3</v>
      </c>
      <c r="O93" s="129">
        <v>78</v>
      </c>
      <c r="P93" s="119">
        <v>0.79</v>
      </c>
      <c r="Q93" s="130">
        <v>1.3652210018113499E-3</v>
      </c>
      <c r="S93" s="129">
        <v>78</v>
      </c>
      <c r="T93" s="119">
        <v>0.79</v>
      </c>
      <c r="U93" s="130">
        <v>0.102151734740015</v>
      </c>
      <c r="W93" s="129">
        <v>78</v>
      </c>
      <c r="X93" s="119">
        <v>0.79</v>
      </c>
      <c r="Y93" s="130">
        <v>2.5123915419379202E-2</v>
      </c>
    </row>
    <row r="94" spans="3:25" x14ac:dyDescent="0.25">
      <c r="C94" s="129">
        <v>79</v>
      </c>
      <c r="D94" s="118">
        <v>0.8</v>
      </c>
      <c r="E94" s="130">
        <v>1.28045309763754E-3</v>
      </c>
      <c r="G94" s="129">
        <v>79</v>
      </c>
      <c r="H94" s="119">
        <v>0.8</v>
      </c>
      <c r="I94" s="130">
        <v>9.39063922490249E-3</v>
      </c>
      <c r="K94" s="129">
        <v>79</v>
      </c>
      <c r="L94" s="119">
        <v>0.8</v>
      </c>
      <c r="M94" s="130">
        <v>6.9744164031048999E-3</v>
      </c>
      <c r="O94" s="129">
        <v>79</v>
      </c>
      <c r="P94" s="119">
        <v>0.8</v>
      </c>
      <c r="Q94" s="130">
        <v>1.4223234495445E-3</v>
      </c>
      <c r="S94" s="129">
        <v>79</v>
      </c>
      <c r="T94" s="119">
        <v>0.8</v>
      </c>
      <c r="U94" s="130">
        <v>0.10546122376512</v>
      </c>
      <c r="W94" s="129">
        <v>79</v>
      </c>
      <c r="X94" s="119">
        <v>0.8</v>
      </c>
      <c r="Y94" s="130">
        <v>2.5088377026202799E-2</v>
      </c>
    </row>
    <row r="95" spans="3:25" x14ac:dyDescent="0.25">
      <c r="C95" s="129">
        <v>80</v>
      </c>
      <c r="D95" s="118">
        <v>0.81</v>
      </c>
      <c r="E95" s="130">
        <v>1.3377725860697E-3</v>
      </c>
      <c r="G95" s="129">
        <v>80</v>
      </c>
      <c r="H95" s="119">
        <v>0.81</v>
      </c>
      <c r="I95" s="130">
        <v>9.7040376799796095E-3</v>
      </c>
      <c r="K95" s="129">
        <v>80</v>
      </c>
      <c r="L95" s="119">
        <v>0.81</v>
      </c>
      <c r="M95" s="130">
        <v>7.30109110296132E-3</v>
      </c>
      <c r="O95" s="129">
        <v>80</v>
      </c>
      <c r="P95" s="119">
        <v>0.81</v>
      </c>
      <c r="Q95" s="130">
        <v>1.4873270622358401E-3</v>
      </c>
      <c r="S95" s="129">
        <v>80</v>
      </c>
      <c r="T95" s="119">
        <v>0.81</v>
      </c>
      <c r="U95" s="130">
        <v>0.110837088786749</v>
      </c>
      <c r="W95" s="129">
        <v>80</v>
      </c>
      <c r="X95" s="119">
        <v>0.81</v>
      </c>
      <c r="Y95" s="130">
        <v>2.53260128672133E-2</v>
      </c>
    </row>
    <row r="96" spans="3:25" x14ac:dyDescent="0.25">
      <c r="C96" s="129">
        <v>81</v>
      </c>
      <c r="D96" s="118">
        <v>0.82</v>
      </c>
      <c r="E96" s="130">
        <v>1.38985351509558E-3</v>
      </c>
      <c r="G96" s="129">
        <v>81</v>
      </c>
      <c r="H96" s="119">
        <v>0.82</v>
      </c>
      <c r="I96" s="130">
        <v>9.9864243060117097E-3</v>
      </c>
      <c r="K96" s="129">
        <v>81</v>
      </c>
      <c r="L96" s="119">
        <v>0.82</v>
      </c>
      <c r="M96" s="130">
        <v>7.6389390161944902E-3</v>
      </c>
      <c r="O96" s="129">
        <v>81</v>
      </c>
      <c r="P96" s="119">
        <v>0.82</v>
      </c>
      <c r="Q96" s="130">
        <v>1.5614647207863601E-3</v>
      </c>
      <c r="S96" s="129">
        <v>81</v>
      </c>
      <c r="T96" s="119">
        <v>0.82</v>
      </c>
      <c r="U96" s="130">
        <v>0.116937522062226</v>
      </c>
      <c r="W96" s="129">
        <v>81</v>
      </c>
      <c r="X96" s="119">
        <v>0.82</v>
      </c>
      <c r="Y96" s="130">
        <v>2.64521285653357E-2</v>
      </c>
    </row>
    <row r="97" spans="3:25" x14ac:dyDescent="0.25">
      <c r="C97" s="129">
        <v>82</v>
      </c>
      <c r="D97" s="118">
        <v>0.83</v>
      </c>
      <c r="E97" s="130">
        <v>1.43636821462893E-3</v>
      </c>
      <c r="G97" s="129">
        <v>82</v>
      </c>
      <c r="H97" s="119">
        <v>0.83</v>
      </c>
      <c r="I97" s="130">
        <v>1.02345058753177E-2</v>
      </c>
      <c r="K97" s="129">
        <v>82</v>
      </c>
      <c r="L97" s="119">
        <v>0.83</v>
      </c>
      <c r="M97" s="130">
        <v>8.0028824841271197E-3</v>
      </c>
      <c r="O97" s="129">
        <v>82</v>
      </c>
      <c r="P97" s="119">
        <v>0.83</v>
      </c>
      <c r="Q97" s="130">
        <v>1.6456916137024601E-3</v>
      </c>
      <c r="S97" s="129">
        <v>82</v>
      </c>
      <c r="T97" s="119">
        <v>0.83</v>
      </c>
      <c r="U97" s="130">
        <v>0.12255509521918399</v>
      </c>
      <c r="W97" s="129">
        <v>82</v>
      </c>
      <c r="X97" s="119">
        <v>0.83</v>
      </c>
      <c r="Y97" s="130">
        <v>2.7441644920614301E-2</v>
      </c>
    </row>
    <row r="98" spans="3:25" x14ac:dyDescent="0.25">
      <c r="C98" s="129">
        <v>83</v>
      </c>
      <c r="D98" s="118">
        <v>0.84</v>
      </c>
      <c r="E98" s="130">
        <v>1.4768009399178999E-3</v>
      </c>
      <c r="G98" s="129">
        <v>83</v>
      </c>
      <c r="H98" s="119">
        <v>0.84</v>
      </c>
      <c r="I98" s="130">
        <v>1.07232545355265E-2</v>
      </c>
      <c r="K98" s="129">
        <v>83</v>
      </c>
      <c r="L98" s="119">
        <v>0.84</v>
      </c>
      <c r="M98" s="130">
        <v>8.4091384107123392E-3</v>
      </c>
      <c r="O98" s="129">
        <v>83</v>
      </c>
      <c r="P98" s="119">
        <v>0.84</v>
      </c>
      <c r="Q98" s="130">
        <v>1.7402954065820499E-3</v>
      </c>
      <c r="S98" s="129">
        <v>83</v>
      </c>
      <c r="T98" s="119">
        <v>0.84</v>
      </c>
      <c r="U98" s="130">
        <v>0.128562664990887</v>
      </c>
      <c r="W98" s="129">
        <v>83</v>
      </c>
      <c r="X98" s="119">
        <v>0.84</v>
      </c>
      <c r="Y98" s="130">
        <v>2.8779525763959299E-2</v>
      </c>
    </row>
    <row r="99" spans="3:25" x14ac:dyDescent="0.25">
      <c r="C99" s="129">
        <v>84</v>
      </c>
      <c r="D99" s="118">
        <v>0.85</v>
      </c>
      <c r="E99" s="130">
        <v>1.5108725545298601E-3</v>
      </c>
      <c r="G99" s="129">
        <v>84</v>
      </c>
      <c r="H99" s="119">
        <v>0.85</v>
      </c>
      <c r="I99" s="130">
        <v>1.11791089675273E-2</v>
      </c>
      <c r="K99" s="129">
        <v>84</v>
      </c>
      <c r="L99" s="119">
        <v>0.85</v>
      </c>
      <c r="M99" s="130">
        <v>8.8829383064066396E-3</v>
      </c>
      <c r="O99" s="129">
        <v>84</v>
      </c>
      <c r="P99" s="119">
        <v>0.85</v>
      </c>
      <c r="Q99" s="130">
        <v>1.8444902020375499E-3</v>
      </c>
      <c r="S99" s="129">
        <v>84</v>
      </c>
      <c r="T99" s="119">
        <v>0.85</v>
      </c>
      <c r="U99" s="130">
        <v>0.13599325395977199</v>
      </c>
      <c r="W99" s="129">
        <v>84</v>
      </c>
      <c r="X99" s="119">
        <v>0.85</v>
      </c>
      <c r="Y99" s="130">
        <v>3.0319648080609E-2</v>
      </c>
    </row>
    <row r="100" spans="3:25" x14ac:dyDescent="0.25">
      <c r="C100" s="129">
        <v>85</v>
      </c>
      <c r="D100" s="118">
        <v>0.86</v>
      </c>
      <c r="E100" s="130">
        <v>1.5382799588718201E-3</v>
      </c>
      <c r="G100" s="129">
        <v>85</v>
      </c>
      <c r="H100" s="119">
        <v>0.86</v>
      </c>
      <c r="I100" s="130">
        <v>1.15719653103029E-2</v>
      </c>
      <c r="K100" s="129">
        <v>85</v>
      </c>
      <c r="L100" s="119">
        <v>0.86</v>
      </c>
      <c r="M100" s="130">
        <v>9.4293251541728192E-3</v>
      </c>
      <c r="O100" s="129">
        <v>85</v>
      </c>
      <c r="P100" s="119">
        <v>0.86</v>
      </c>
      <c r="Q100" s="130">
        <v>1.95602183213991E-3</v>
      </c>
      <c r="S100" s="129">
        <v>85</v>
      </c>
      <c r="T100" s="119">
        <v>0.86</v>
      </c>
      <c r="U100" s="130">
        <v>0.142672178436592</v>
      </c>
      <c r="W100" s="129">
        <v>85</v>
      </c>
      <c r="X100" s="119">
        <v>0.86</v>
      </c>
      <c r="Y100" s="130">
        <v>3.22204376115756E-2</v>
      </c>
    </row>
    <row r="101" spans="3:25" x14ac:dyDescent="0.25">
      <c r="C101" s="129">
        <v>86</v>
      </c>
      <c r="D101" s="118">
        <v>0.87</v>
      </c>
      <c r="E101" s="130">
        <v>1.5590956339769299E-3</v>
      </c>
      <c r="G101" s="129">
        <v>86</v>
      </c>
      <c r="H101" s="119">
        <v>0.87</v>
      </c>
      <c r="I101" s="130">
        <v>1.21239481000593E-2</v>
      </c>
      <c r="K101" s="129">
        <v>86</v>
      </c>
      <c r="L101" s="119">
        <v>0.87</v>
      </c>
      <c r="M101" s="130">
        <v>1.0027395487243899E-2</v>
      </c>
      <c r="O101" s="129">
        <v>86</v>
      </c>
      <c r="P101" s="119">
        <v>0.87</v>
      </c>
      <c r="Q101" s="130">
        <v>2.07109900493762E-3</v>
      </c>
      <c r="S101" s="129">
        <v>86</v>
      </c>
      <c r="T101" s="119">
        <v>0.87</v>
      </c>
      <c r="U101" s="130">
        <v>0.14980138906996199</v>
      </c>
      <c r="W101" s="129">
        <v>86</v>
      </c>
      <c r="X101" s="119">
        <v>0.87</v>
      </c>
      <c r="Y101" s="130">
        <v>3.4022465246882301E-2</v>
      </c>
    </row>
    <row r="102" spans="3:25" x14ac:dyDescent="0.25">
      <c r="C102" s="129">
        <v>87</v>
      </c>
      <c r="D102" s="118">
        <v>0.88</v>
      </c>
      <c r="E102" s="130">
        <v>1.5734758276494099E-3</v>
      </c>
      <c r="G102" s="129">
        <v>87</v>
      </c>
      <c r="H102" s="119">
        <v>0.88</v>
      </c>
      <c r="I102" s="130">
        <v>1.26047305906547E-2</v>
      </c>
      <c r="K102" s="129">
        <v>87</v>
      </c>
      <c r="L102" s="119">
        <v>0.88</v>
      </c>
      <c r="M102" s="130">
        <v>1.06610737624892E-2</v>
      </c>
      <c r="O102" s="129">
        <v>87</v>
      </c>
      <c r="P102" s="119">
        <v>0.88</v>
      </c>
      <c r="Q102" s="130">
        <v>2.2048658592630399E-3</v>
      </c>
      <c r="S102" s="129">
        <v>87</v>
      </c>
      <c r="T102" s="119">
        <v>0.88</v>
      </c>
      <c r="U102" s="130">
        <v>0.15715935690018201</v>
      </c>
      <c r="W102" s="129">
        <v>87</v>
      </c>
      <c r="X102" s="119">
        <v>0.88</v>
      </c>
      <c r="Y102" s="130">
        <v>3.61116951893082E-2</v>
      </c>
    </row>
    <row r="103" spans="3:25" x14ac:dyDescent="0.25">
      <c r="C103" s="129">
        <v>88</v>
      </c>
      <c r="D103" s="118">
        <v>0.89</v>
      </c>
      <c r="E103" s="130">
        <v>1.58157856771987E-3</v>
      </c>
      <c r="G103" s="129">
        <v>88</v>
      </c>
      <c r="H103" s="119">
        <v>0.89</v>
      </c>
      <c r="I103" s="130">
        <v>1.2988625597864401E-2</v>
      </c>
      <c r="K103" s="129">
        <v>88</v>
      </c>
      <c r="L103" s="119">
        <v>0.89</v>
      </c>
      <c r="M103" s="130">
        <v>1.13219683946387E-2</v>
      </c>
      <c r="O103" s="129">
        <v>88</v>
      </c>
      <c r="P103" s="119">
        <v>0.89</v>
      </c>
      <c r="Q103" s="130">
        <v>2.3517051472251899E-3</v>
      </c>
      <c r="S103" s="129">
        <v>88</v>
      </c>
      <c r="T103" s="119">
        <v>0.89</v>
      </c>
      <c r="U103" s="130">
        <v>0.16376745825801001</v>
      </c>
      <c r="W103" s="129">
        <v>88</v>
      </c>
      <c r="X103" s="119">
        <v>0.89</v>
      </c>
      <c r="Y103" s="130">
        <v>3.79289110362869E-2</v>
      </c>
    </row>
    <row r="104" spans="3:25" x14ac:dyDescent="0.25">
      <c r="C104" s="129">
        <v>89</v>
      </c>
      <c r="D104" s="118">
        <v>0.9</v>
      </c>
      <c r="E104" s="130">
        <v>1.58335981307228E-3</v>
      </c>
      <c r="G104" s="129">
        <v>89</v>
      </c>
      <c r="H104" s="119">
        <v>0.9</v>
      </c>
      <c r="I104" s="130">
        <v>1.3455645754927199E-2</v>
      </c>
      <c r="K104" s="129">
        <v>89</v>
      </c>
      <c r="L104" s="119">
        <v>0.9</v>
      </c>
      <c r="M104" s="130">
        <v>1.2017191974469999E-2</v>
      </c>
      <c r="O104" s="129">
        <v>89</v>
      </c>
      <c r="P104" s="119">
        <v>0.9</v>
      </c>
      <c r="Q104" s="130">
        <v>2.5158484757307801E-3</v>
      </c>
      <c r="S104" s="129">
        <v>89</v>
      </c>
      <c r="T104" s="119">
        <v>0.9</v>
      </c>
      <c r="U104" s="130">
        <v>0.17006562700507399</v>
      </c>
      <c r="W104" s="129">
        <v>89</v>
      </c>
      <c r="X104" s="119">
        <v>0.9</v>
      </c>
      <c r="Y104" s="130">
        <v>3.9480729484721401E-2</v>
      </c>
    </row>
    <row r="105" spans="3:25" x14ac:dyDescent="0.25">
      <c r="C105" s="129">
        <v>90</v>
      </c>
      <c r="D105" s="118">
        <v>0.91</v>
      </c>
      <c r="E105" s="130">
        <v>1.5791739952095601E-3</v>
      </c>
      <c r="G105" s="129">
        <v>90</v>
      </c>
      <c r="H105" s="119">
        <v>0.91</v>
      </c>
      <c r="I105" s="130">
        <v>1.37848977697638E-2</v>
      </c>
      <c r="K105" s="129">
        <v>90</v>
      </c>
      <c r="L105" s="119">
        <v>0.91</v>
      </c>
      <c r="M105" s="130">
        <v>1.2787713451311101E-2</v>
      </c>
      <c r="O105" s="129">
        <v>90</v>
      </c>
      <c r="P105" s="119">
        <v>0.91</v>
      </c>
      <c r="Q105" s="130">
        <v>2.6718820342784E-3</v>
      </c>
      <c r="S105" s="129">
        <v>90</v>
      </c>
      <c r="T105" s="119">
        <v>0.91</v>
      </c>
      <c r="U105" s="130">
        <v>0.17585263323585601</v>
      </c>
      <c r="W105" s="129">
        <v>90</v>
      </c>
      <c r="X105" s="119">
        <v>0.91</v>
      </c>
      <c r="Y105" s="130">
        <v>4.1001700490949401E-2</v>
      </c>
    </row>
    <row r="106" spans="3:25" x14ac:dyDescent="0.25">
      <c r="C106" s="129">
        <v>91</v>
      </c>
      <c r="D106" s="118">
        <v>0.92</v>
      </c>
      <c r="E106" s="130">
        <v>1.5722902734654899E-3</v>
      </c>
      <c r="G106" s="129">
        <v>91</v>
      </c>
      <c r="H106" s="119">
        <v>0.92</v>
      </c>
      <c r="I106" s="130">
        <v>1.4085124676275301E-2</v>
      </c>
      <c r="K106" s="129">
        <v>91</v>
      </c>
      <c r="L106" s="119">
        <v>0.92</v>
      </c>
      <c r="M106" s="130">
        <v>1.3470728773050901E-2</v>
      </c>
      <c r="O106" s="129">
        <v>91</v>
      </c>
      <c r="P106" s="119">
        <v>0.92</v>
      </c>
      <c r="Q106" s="130">
        <v>2.8067909256382002E-3</v>
      </c>
      <c r="S106" s="129">
        <v>91</v>
      </c>
      <c r="T106" s="119">
        <v>0.92</v>
      </c>
      <c r="U106" s="130">
        <v>0.18032581790677199</v>
      </c>
      <c r="W106" s="129">
        <v>91</v>
      </c>
      <c r="X106" s="119">
        <v>0.92</v>
      </c>
      <c r="Y106" s="130">
        <v>4.2041883392759397E-2</v>
      </c>
    </row>
    <row r="107" spans="3:25" x14ac:dyDescent="0.25">
      <c r="C107" s="129">
        <v>92</v>
      </c>
      <c r="D107" s="118">
        <v>0.93</v>
      </c>
      <c r="E107" s="130">
        <v>1.5751993285488201E-3</v>
      </c>
      <c r="G107" s="129">
        <v>92</v>
      </c>
      <c r="H107" s="119">
        <v>0.93</v>
      </c>
      <c r="I107" s="130">
        <v>1.4264276691352801E-2</v>
      </c>
      <c r="K107" s="129">
        <v>92</v>
      </c>
      <c r="L107" s="119">
        <v>0.93</v>
      </c>
      <c r="M107" s="130">
        <v>1.4013261958868199E-2</v>
      </c>
      <c r="O107" s="129">
        <v>92</v>
      </c>
      <c r="P107" s="119">
        <v>0.93</v>
      </c>
      <c r="Q107" s="130">
        <v>2.9114211169204902E-3</v>
      </c>
      <c r="S107" s="129">
        <v>92</v>
      </c>
      <c r="T107" s="119">
        <v>0.93</v>
      </c>
      <c r="U107" s="130">
        <v>0.18378907264725899</v>
      </c>
      <c r="W107" s="129">
        <v>92</v>
      </c>
      <c r="X107" s="119">
        <v>0.93</v>
      </c>
      <c r="Y107" s="130">
        <v>4.2828309746451798E-2</v>
      </c>
    </row>
    <row r="108" spans="3:25" x14ac:dyDescent="0.25">
      <c r="C108" s="129">
        <v>93</v>
      </c>
      <c r="D108" s="118">
        <v>0.94</v>
      </c>
      <c r="E108" s="130">
        <v>1.56847124669029E-3</v>
      </c>
      <c r="G108" s="129">
        <v>93</v>
      </c>
      <c r="H108" s="119">
        <v>0.94</v>
      </c>
      <c r="I108" s="130">
        <v>1.43491600243208E-2</v>
      </c>
      <c r="K108" s="129">
        <v>93</v>
      </c>
      <c r="L108" s="119">
        <v>0.94</v>
      </c>
      <c r="M108" s="130">
        <v>1.43745398786717E-2</v>
      </c>
      <c r="O108" s="129">
        <v>93</v>
      </c>
      <c r="P108" s="119">
        <v>0.94</v>
      </c>
      <c r="Q108" s="130">
        <v>2.9784675128415698E-3</v>
      </c>
      <c r="S108" s="129">
        <v>93</v>
      </c>
      <c r="T108" s="119">
        <v>0.94</v>
      </c>
      <c r="U108" s="130">
        <v>0.18502784443144399</v>
      </c>
      <c r="W108" s="129">
        <v>93</v>
      </c>
      <c r="X108" s="119">
        <v>0.94</v>
      </c>
      <c r="Y108" s="130">
        <v>4.3044771958685099E-2</v>
      </c>
    </row>
    <row r="109" spans="3:25" x14ac:dyDescent="0.25">
      <c r="C109" s="129">
        <v>94</v>
      </c>
      <c r="D109" s="118">
        <v>0.95</v>
      </c>
      <c r="E109" s="130">
        <v>1.55331317335417E-3</v>
      </c>
      <c r="G109" s="129">
        <v>94</v>
      </c>
      <c r="H109" s="119">
        <v>0.95</v>
      </c>
      <c r="I109" s="130">
        <v>1.42329855594273E-2</v>
      </c>
      <c r="K109" s="129">
        <v>94</v>
      </c>
      <c r="L109" s="119">
        <v>0.95</v>
      </c>
      <c r="M109" s="130">
        <v>1.4525443969966001E-2</v>
      </c>
      <c r="O109" s="129">
        <v>94</v>
      </c>
      <c r="P109" s="119">
        <v>0.95</v>
      </c>
      <c r="Q109" s="130">
        <v>3.0030134530391901E-3</v>
      </c>
      <c r="S109" s="129">
        <v>94</v>
      </c>
      <c r="T109" s="119">
        <v>0.95</v>
      </c>
      <c r="U109" s="130">
        <v>0.18387517704095699</v>
      </c>
      <c r="W109" s="129">
        <v>94</v>
      </c>
      <c r="X109" s="119">
        <v>0.95</v>
      </c>
      <c r="Y109" s="130">
        <v>4.2762081636757703E-2</v>
      </c>
    </row>
    <row r="110" spans="3:25" x14ac:dyDescent="0.25">
      <c r="C110" s="129">
        <v>95</v>
      </c>
      <c r="D110" s="118">
        <v>0.96</v>
      </c>
      <c r="E110" s="130">
        <v>1.53057548875933E-3</v>
      </c>
      <c r="G110" s="129">
        <v>95</v>
      </c>
      <c r="H110" s="119">
        <v>0.96</v>
      </c>
      <c r="I110" s="130">
        <v>1.3930014233284899E-2</v>
      </c>
      <c r="K110" s="129">
        <v>95</v>
      </c>
      <c r="L110" s="119">
        <v>0.96</v>
      </c>
      <c r="M110" s="130">
        <v>1.4309334172440799E-2</v>
      </c>
      <c r="O110" s="129">
        <v>95</v>
      </c>
      <c r="P110" s="119">
        <v>0.96</v>
      </c>
      <c r="Q110" s="130">
        <v>2.9531860787102801E-3</v>
      </c>
      <c r="S110" s="129">
        <v>95</v>
      </c>
      <c r="T110" s="119">
        <v>0.96</v>
      </c>
      <c r="U110" s="130">
        <v>0.18020236528716099</v>
      </c>
      <c r="W110" s="129">
        <v>95</v>
      </c>
      <c r="X110" s="119">
        <v>0.96</v>
      </c>
      <c r="Y110" s="130">
        <v>4.1868548576092297E-2</v>
      </c>
    </row>
    <row r="111" spans="3:25" x14ac:dyDescent="0.25">
      <c r="C111" s="129">
        <v>96</v>
      </c>
      <c r="D111" s="118">
        <v>0.97</v>
      </c>
      <c r="E111" s="130">
        <v>1.5007847423487799E-3</v>
      </c>
      <c r="G111" s="129">
        <v>96</v>
      </c>
      <c r="H111" s="119">
        <v>0.97</v>
      </c>
      <c r="I111" s="130">
        <v>1.34628376743541E-2</v>
      </c>
      <c r="K111" s="129">
        <v>96</v>
      </c>
      <c r="L111" s="119">
        <v>0.97</v>
      </c>
      <c r="M111" s="130">
        <v>1.3937040795960301E-2</v>
      </c>
      <c r="O111" s="129">
        <v>96</v>
      </c>
      <c r="P111" s="119">
        <v>0.97</v>
      </c>
      <c r="Q111" s="130">
        <v>2.8394074888647199E-3</v>
      </c>
      <c r="S111" s="129">
        <v>96</v>
      </c>
      <c r="T111" s="119">
        <v>0.97</v>
      </c>
      <c r="U111" s="130">
        <v>0.17430730924441901</v>
      </c>
      <c r="W111" s="129">
        <v>96</v>
      </c>
      <c r="X111" s="119">
        <v>0.97</v>
      </c>
      <c r="Y111" s="130">
        <v>4.0502134395128703E-2</v>
      </c>
    </row>
    <row r="112" spans="3:25" x14ac:dyDescent="0.25">
      <c r="C112" s="129">
        <v>97</v>
      </c>
      <c r="D112" s="118">
        <v>0.98</v>
      </c>
      <c r="E112" s="130">
        <v>1.46441928904945E-3</v>
      </c>
      <c r="G112" s="129">
        <v>97</v>
      </c>
      <c r="H112" s="119">
        <v>0.98</v>
      </c>
      <c r="I112" s="130">
        <v>1.28603237006608E-2</v>
      </c>
      <c r="K112" s="129">
        <v>97</v>
      </c>
      <c r="L112" s="119">
        <v>0.98</v>
      </c>
      <c r="M112" s="130">
        <v>1.35072218463886E-2</v>
      </c>
      <c r="O112" s="129">
        <v>97</v>
      </c>
      <c r="P112" s="119">
        <v>0.98</v>
      </c>
      <c r="Q112" s="130">
        <v>2.7516387094174599E-3</v>
      </c>
      <c r="S112" s="129">
        <v>97</v>
      </c>
      <c r="T112" s="119">
        <v>0.98</v>
      </c>
      <c r="U112" s="130">
        <v>0.16660035041649501</v>
      </c>
      <c r="W112" s="129">
        <v>97</v>
      </c>
      <c r="X112" s="119">
        <v>0.98</v>
      </c>
      <c r="Y112" s="130">
        <v>3.8759005433155198E-2</v>
      </c>
    </row>
    <row r="113" spans="3:25" x14ac:dyDescent="0.25">
      <c r="C113" s="129">
        <v>98</v>
      </c>
      <c r="D113" s="118">
        <v>0.99</v>
      </c>
      <c r="E113" s="130">
        <v>1.4221745522691E-3</v>
      </c>
      <c r="G113" s="129">
        <v>98</v>
      </c>
      <c r="H113" s="119">
        <v>0.99</v>
      </c>
      <c r="I113" s="130">
        <v>1.2155609233763E-2</v>
      </c>
      <c r="K113" s="129">
        <v>98</v>
      </c>
      <c r="L113" s="119">
        <v>0.99</v>
      </c>
      <c r="M113" s="130">
        <v>1.2928037338361901E-2</v>
      </c>
      <c r="O113" s="129">
        <v>98</v>
      </c>
      <c r="P113" s="119">
        <v>0.99</v>
      </c>
      <c r="Q113" s="130">
        <v>2.63621938451623E-3</v>
      </c>
      <c r="S113" s="129">
        <v>98</v>
      </c>
      <c r="T113" s="119">
        <v>0.99</v>
      </c>
      <c r="U113" s="130">
        <v>0.157562958675243</v>
      </c>
      <c r="W113" s="129">
        <v>98</v>
      </c>
      <c r="X113" s="119">
        <v>0.99</v>
      </c>
      <c r="Y113" s="130">
        <v>3.6865322238145502E-2</v>
      </c>
    </row>
    <row r="114" spans="3:25" x14ac:dyDescent="0.25">
      <c r="C114" s="129">
        <v>99</v>
      </c>
      <c r="D114" s="118">
        <v>1</v>
      </c>
      <c r="E114" s="130">
        <v>1.37459191888187E-3</v>
      </c>
      <c r="G114" s="129">
        <v>99</v>
      </c>
      <c r="H114" s="119">
        <v>1</v>
      </c>
      <c r="I114" s="130">
        <v>1.13838818823485E-2</v>
      </c>
      <c r="K114" s="129">
        <v>99</v>
      </c>
      <c r="L114" s="119">
        <v>1</v>
      </c>
      <c r="M114" s="130">
        <v>1.22301410036146E-2</v>
      </c>
      <c r="O114" s="129">
        <v>99</v>
      </c>
      <c r="P114" s="119">
        <v>1</v>
      </c>
      <c r="Q114" s="130">
        <v>2.4988219487846399E-3</v>
      </c>
      <c r="S114" s="129">
        <v>99</v>
      </c>
      <c r="T114" s="119">
        <v>1</v>
      </c>
      <c r="U114" s="130">
        <v>0.14770509256023301</v>
      </c>
      <c r="W114" s="129">
        <v>99</v>
      </c>
      <c r="X114" s="119">
        <v>1</v>
      </c>
      <c r="Y114" s="130">
        <v>3.4981465915393799E-2</v>
      </c>
    </row>
    <row r="115" spans="3:25" x14ac:dyDescent="0.25">
      <c r="C115" s="129">
        <v>100</v>
      </c>
      <c r="D115" s="118">
        <v>1.01</v>
      </c>
      <c r="E115" s="130">
        <v>1.33510954764236E-3</v>
      </c>
      <c r="G115" s="129">
        <v>100</v>
      </c>
      <c r="H115" s="119">
        <v>1.01</v>
      </c>
      <c r="I115" s="130">
        <v>1.06062812481139E-2</v>
      </c>
      <c r="K115" s="129">
        <v>100</v>
      </c>
      <c r="L115" s="119">
        <v>1.01</v>
      </c>
      <c r="M115" s="130">
        <v>1.1447928832006999E-2</v>
      </c>
      <c r="O115" s="129">
        <v>100</v>
      </c>
      <c r="P115" s="119">
        <v>1.01</v>
      </c>
      <c r="Q115" s="130">
        <v>2.3455034428978101E-3</v>
      </c>
      <c r="S115" s="129">
        <v>100</v>
      </c>
      <c r="T115" s="119">
        <v>1.01</v>
      </c>
      <c r="U115" s="130">
        <v>0.137518701242731</v>
      </c>
      <c r="W115" s="129">
        <v>100</v>
      </c>
      <c r="X115" s="119">
        <v>1.01</v>
      </c>
      <c r="Y115" s="130">
        <v>3.3052768790710403E-2</v>
      </c>
    </row>
    <row r="116" spans="3:25" x14ac:dyDescent="0.25">
      <c r="C116" s="129">
        <v>101</v>
      </c>
      <c r="D116" s="118">
        <v>1.02</v>
      </c>
      <c r="E116" s="130">
        <v>1.2950666993998201E-3</v>
      </c>
      <c r="G116" s="129">
        <v>101</v>
      </c>
      <c r="H116" s="119">
        <v>1.02</v>
      </c>
      <c r="I116" s="130">
        <v>9.8624784852404095E-3</v>
      </c>
      <c r="K116" s="129">
        <v>101</v>
      </c>
      <c r="L116" s="119">
        <v>1.02</v>
      </c>
      <c r="M116" s="130">
        <v>1.0647093148061299E-2</v>
      </c>
      <c r="O116" s="129">
        <v>101</v>
      </c>
      <c r="P116" s="119">
        <v>1.02</v>
      </c>
      <c r="Q116" s="130">
        <v>2.1839681366898002E-3</v>
      </c>
      <c r="S116" s="129">
        <v>101</v>
      </c>
      <c r="T116" s="119">
        <v>1.02</v>
      </c>
      <c r="U116" s="130">
        <v>0.127453691881147</v>
      </c>
      <c r="W116" s="129">
        <v>101</v>
      </c>
      <c r="X116" s="119">
        <v>1.02</v>
      </c>
      <c r="Y116" s="130">
        <v>3.1309754504270801E-2</v>
      </c>
    </row>
    <row r="117" spans="3:25" x14ac:dyDescent="0.25">
      <c r="C117" s="129">
        <v>102</v>
      </c>
      <c r="D117" s="118">
        <v>1.03</v>
      </c>
      <c r="E117" s="130">
        <v>1.2529253263857301E-3</v>
      </c>
      <c r="G117" s="129">
        <v>102</v>
      </c>
      <c r="H117" s="119">
        <v>1.03</v>
      </c>
      <c r="I117" s="130">
        <v>9.2157891602047907E-3</v>
      </c>
      <c r="K117" s="129">
        <v>102</v>
      </c>
      <c r="L117" s="119">
        <v>1.03</v>
      </c>
      <c r="M117" s="130">
        <v>9.9256930729405592E-3</v>
      </c>
      <c r="O117" s="129">
        <v>102</v>
      </c>
      <c r="P117" s="119">
        <v>1.03</v>
      </c>
      <c r="Q117" s="130">
        <v>2.02423367752016E-3</v>
      </c>
      <c r="S117" s="129">
        <v>102</v>
      </c>
      <c r="T117" s="119">
        <v>1.03</v>
      </c>
      <c r="U117" s="130">
        <v>0.11788509203128</v>
      </c>
      <c r="W117" s="129">
        <v>102</v>
      </c>
      <c r="X117" s="119">
        <v>1.03</v>
      </c>
      <c r="Y117" s="130">
        <v>2.9484525211576601E-2</v>
      </c>
    </row>
    <row r="118" spans="3:25" x14ac:dyDescent="0.25">
      <c r="C118" s="129">
        <v>103</v>
      </c>
      <c r="D118" s="118">
        <v>1.04</v>
      </c>
      <c r="E118" s="130">
        <v>1.2090086087146201E-3</v>
      </c>
      <c r="G118" s="129">
        <v>103</v>
      </c>
      <c r="H118" s="119">
        <v>1.04</v>
      </c>
      <c r="I118" s="130">
        <v>8.6581706670158607E-3</v>
      </c>
      <c r="K118" s="129">
        <v>103</v>
      </c>
      <c r="L118" s="119">
        <v>1.04</v>
      </c>
      <c r="M118" s="130">
        <v>9.2964712650033202E-3</v>
      </c>
      <c r="O118" s="129">
        <v>103</v>
      </c>
      <c r="P118" s="119">
        <v>1.04</v>
      </c>
      <c r="Q118" s="130">
        <v>1.88750312920037E-3</v>
      </c>
      <c r="S118" s="129">
        <v>103</v>
      </c>
      <c r="T118" s="119">
        <v>1.04</v>
      </c>
      <c r="U118" s="130">
        <v>0.10908547194120299</v>
      </c>
      <c r="W118" s="129">
        <v>103</v>
      </c>
      <c r="X118" s="119">
        <v>1.04</v>
      </c>
      <c r="Y118" s="130">
        <v>2.80360066274476E-2</v>
      </c>
    </row>
    <row r="119" spans="3:25" x14ac:dyDescent="0.25">
      <c r="C119" s="129">
        <v>104</v>
      </c>
      <c r="D119" s="118">
        <v>1.05</v>
      </c>
      <c r="E119" s="130">
        <v>1.16374420645824E-3</v>
      </c>
      <c r="G119" s="129">
        <v>104</v>
      </c>
      <c r="H119" s="119">
        <v>1.05</v>
      </c>
      <c r="I119" s="130">
        <v>8.1155765457986001E-3</v>
      </c>
      <c r="K119" s="129">
        <v>104</v>
      </c>
      <c r="L119" s="119">
        <v>1.05</v>
      </c>
      <c r="M119" s="130">
        <v>8.7122554521045399E-3</v>
      </c>
      <c r="O119" s="129">
        <v>104</v>
      </c>
      <c r="P119" s="119">
        <v>1.05</v>
      </c>
      <c r="Q119" s="130">
        <v>1.77199952374838E-3</v>
      </c>
      <c r="S119" s="129">
        <v>104</v>
      </c>
      <c r="T119" s="119">
        <v>1.05</v>
      </c>
      <c r="U119" s="130">
        <v>0.101208564820906</v>
      </c>
      <c r="W119" s="129">
        <v>104</v>
      </c>
      <c r="X119" s="119">
        <v>1.05</v>
      </c>
      <c r="Y119" s="130">
        <v>2.6807648940531101E-2</v>
      </c>
    </row>
    <row r="120" spans="3:25" x14ac:dyDescent="0.25">
      <c r="C120" s="129">
        <v>105</v>
      </c>
      <c r="D120" s="118">
        <v>1.06</v>
      </c>
      <c r="E120" s="130">
        <v>1.11744466491637E-3</v>
      </c>
      <c r="G120" s="129">
        <v>105</v>
      </c>
      <c r="H120" s="119">
        <v>1.06</v>
      </c>
      <c r="I120" s="130">
        <v>7.6036120089049801E-3</v>
      </c>
      <c r="K120" s="129">
        <v>105</v>
      </c>
      <c r="L120" s="119">
        <v>1.06</v>
      </c>
      <c r="M120" s="130">
        <v>8.2536383625099602E-3</v>
      </c>
      <c r="O120" s="129">
        <v>105</v>
      </c>
      <c r="P120" s="119">
        <v>1.06</v>
      </c>
      <c r="Q120" s="130">
        <v>1.65916443586114E-3</v>
      </c>
      <c r="S120" s="129">
        <v>105</v>
      </c>
      <c r="T120" s="119">
        <v>1.06</v>
      </c>
      <c r="U120" s="130">
        <v>9.4290306952981406E-2</v>
      </c>
      <c r="W120" s="129">
        <v>105</v>
      </c>
      <c r="X120" s="119">
        <v>1.06</v>
      </c>
      <c r="Y120" s="130">
        <v>2.5873717495353599E-2</v>
      </c>
    </row>
    <row r="121" spans="3:25" x14ac:dyDescent="0.25">
      <c r="C121" s="129">
        <v>106</v>
      </c>
      <c r="D121" s="118">
        <v>1.07</v>
      </c>
      <c r="E121" s="130">
        <v>1.0704807226336599E-3</v>
      </c>
      <c r="G121" s="129">
        <v>106</v>
      </c>
      <c r="H121" s="119">
        <v>1.07</v>
      </c>
      <c r="I121" s="130">
        <v>7.19469254119937E-3</v>
      </c>
      <c r="K121" s="129">
        <v>106</v>
      </c>
      <c r="L121" s="119">
        <v>1.07</v>
      </c>
      <c r="M121" s="130">
        <v>7.77851527025533E-3</v>
      </c>
      <c r="O121" s="129">
        <v>106</v>
      </c>
      <c r="P121" s="119">
        <v>1.07</v>
      </c>
      <c r="Q121" s="130">
        <v>1.56462842964785E-3</v>
      </c>
      <c r="S121" s="129">
        <v>106</v>
      </c>
      <c r="T121" s="119">
        <v>1.07</v>
      </c>
      <c r="U121" s="130">
        <v>8.8261662967179896E-2</v>
      </c>
      <c r="W121" s="129">
        <v>106</v>
      </c>
      <c r="X121" s="119">
        <v>1.07</v>
      </c>
      <c r="Y121" s="130">
        <v>2.4882923803294599E-2</v>
      </c>
    </row>
    <row r="122" spans="3:25" x14ac:dyDescent="0.25">
      <c r="C122" s="129">
        <v>107</v>
      </c>
      <c r="D122" s="118">
        <v>1.08</v>
      </c>
      <c r="E122" s="130">
        <v>1.02327023610374E-3</v>
      </c>
      <c r="G122" s="129">
        <v>107</v>
      </c>
      <c r="H122" s="119">
        <v>1.08</v>
      </c>
      <c r="I122" s="130">
        <v>6.7899627273043002E-3</v>
      </c>
      <c r="K122" s="129">
        <v>107</v>
      </c>
      <c r="L122" s="119">
        <v>1.08</v>
      </c>
      <c r="M122" s="130">
        <v>7.2948038086342003E-3</v>
      </c>
      <c r="O122" s="129">
        <v>107</v>
      </c>
      <c r="P122" s="119">
        <v>1.08</v>
      </c>
      <c r="Q122" s="130">
        <v>1.47651278395816E-3</v>
      </c>
      <c r="S122" s="129">
        <v>107</v>
      </c>
      <c r="T122" s="119">
        <v>1.08</v>
      </c>
      <c r="U122" s="130">
        <v>8.2984424849555594E-2</v>
      </c>
      <c r="W122" s="129">
        <v>107</v>
      </c>
      <c r="X122" s="119">
        <v>1.08</v>
      </c>
      <c r="Y122" s="130">
        <v>2.38437849405383E-2</v>
      </c>
    </row>
    <row r="123" spans="3:25" x14ac:dyDescent="0.25">
      <c r="C123" s="129">
        <v>108</v>
      </c>
      <c r="D123" s="118">
        <v>1.0900000000000001</v>
      </c>
      <c r="E123" s="130">
        <v>9.7618034030202104E-4</v>
      </c>
      <c r="G123" s="129">
        <v>108</v>
      </c>
      <c r="H123" s="119">
        <v>1.0900000000000001</v>
      </c>
      <c r="I123" s="130">
        <v>6.3919860454051299E-3</v>
      </c>
      <c r="K123" s="129">
        <v>108</v>
      </c>
      <c r="L123" s="119">
        <v>1.0900000000000001</v>
      </c>
      <c r="M123" s="130">
        <v>6.9478657982112004E-3</v>
      </c>
      <c r="O123" s="129">
        <v>108</v>
      </c>
      <c r="P123" s="119">
        <v>1.0900000000000001</v>
      </c>
      <c r="Q123" s="130">
        <v>1.3876080378659101E-3</v>
      </c>
      <c r="S123" s="129">
        <v>108</v>
      </c>
      <c r="T123" s="119">
        <v>1.0900000000000001</v>
      </c>
      <c r="U123" s="130">
        <v>7.8285489220200399E-2</v>
      </c>
      <c r="W123" s="129">
        <v>108</v>
      </c>
      <c r="X123" s="119">
        <v>1.0900000000000001</v>
      </c>
      <c r="Y123" s="130">
        <v>2.2798177901793702E-2</v>
      </c>
    </row>
    <row r="124" spans="3:25" x14ac:dyDescent="0.25">
      <c r="C124" s="129">
        <v>109</v>
      </c>
      <c r="D124" s="118">
        <v>1.1000000000000001</v>
      </c>
      <c r="E124" s="130">
        <v>9.2956353771689803E-4</v>
      </c>
      <c r="G124" s="129">
        <v>109</v>
      </c>
      <c r="H124" s="119">
        <v>1.1000000000000001</v>
      </c>
      <c r="I124" s="130">
        <v>6.0040202093643398E-3</v>
      </c>
      <c r="K124" s="129">
        <v>109</v>
      </c>
      <c r="L124" s="119">
        <v>1.1000000000000001</v>
      </c>
      <c r="M124" s="130">
        <v>6.6007060547444802E-3</v>
      </c>
      <c r="O124" s="129">
        <v>109</v>
      </c>
      <c r="P124" s="119">
        <v>1.1000000000000001</v>
      </c>
      <c r="Q124" s="130">
        <v>1.2992576453811301E-3</v>
      </c>
      <c r="S124" s="129">
        <v>109</v>
      </c>
      <c r="T124" s="119">
        <v>1.1000000000000001</v>
      </c>
      <c r="U124" s="130">
        <v>7.3994857086385396E-2</v>
      </c>
      <c r="W124" s="129">
        <v>109</v>
      </c>
      <c r="X124" s="119">
        <v>1.1000000000000001</v>
      </c>
      <c r="Y124" s="130">
        <v>2.23116073972204E-2</v>
      </c>
    </row>
    <row r="125" spans="3:25" x14ac:dyDescent="0.25">
      <c r="C125" s="129">
        <v>110</v>
      </c>
      <c r="D125" s="118">
        <v>1.1100000000000001</v>
      </c>
      <c r="E125" s="130">
        <v>8.8373673593127098E-4</v>
      </c>
      <c r="G125" s="129">
        <v>110</v>
      </c>
      <c r="H125" s="119">
        <v>1.1100000000000001</v>
      </c>
      <c r="I125" s="130">
        <v>5.6919644452098298E-3</v>
      </c>
      <c r="K125" s="129">
        <v>110</v>
      </c>
      <c r="L125" s="119">
        <v>1.1100000000000001</v>
      </c>
      <c r="M125" s="130">
        <v>6.2480733238953904E-3</v>
      </c>
      <c r="O125" s="129">
        <v>110</v>
      </c>
      <c r="P125" s="119">
        <v>1.1100000000000001</v>
      </c>
      <c r="Q125" s="130">
        <v>1.2358009907768499E-3</v>
      </c>
      <c r="S125" s="129">
        <v>110</v>
      </c>
      <c r="T125" s="119">
        <v>1.1100000000000001</v>
      </c>
      <c r="U125" s="130">
        <v>6.9973699982280702E-2</v>
      </c>
      <c r="W125" s="129">
        <v>110</v>
      </c>
      <c r="X125" s="119">
        <v>1.1100000000000001</v>
      </c>
      <c r="Y125" s="130">
        <v>2.1804547330732098E-2</v>
      </c>
    </row>
    <row r="126" spans="3:25" x14ac:dyDescent="0.25">
      <c r="C126" s="129">
        <v>111</v>
      </c>
      <c r="D126" s="118">
        <v>1.1200000000000001</v>
      </c>
      <c r="E126" s="130">
        <v>8.3885830478353104E-4</v>
      </c>
      <c r="G126" s="129">
        <v>111</v>
      </c>
      <c r="H126" s="119">
        <v>1.1200000000000001</v>
      </c>
      <c r="I126" s="130">
        <v>5.4198416016292697E-3</v>
      </c>
      <c r="K126" s="129">
        <v>111</v>
      </c>
      <c r="L126" s="119">
        <v>1.1200000000000001</v>
      </c>
      <c r="M126" s="130">
        <v>5.8935071414429E-3</v>
      </c>
      <c r="O126" s="129">
        <v>111</v>
      </c>
      <c r="P126" s="119">
        <v>1.1200000000000001</v>
      </c>
      <c r="Q126" s="130">
        <v>1.17272183994976E-3</v>
      </c>
      <c r="S126" s="129">
        <v>111</v>
      </c>
      <c r="T126" s="119">
        <v>1.1200000000000001</v>
      </c>
      <c r="U126" s="130">
        <v>6.6265294767719807E-2</v>
      </c>
      <c r="W126" s="129">
        <v>111</v>
      </c>
      <c r="X126" s="119">
        <v>1.1200000000000001</v>
      </c>
      <c r="Y126" s="130">
        <v>2.1279394864700301E-2</v>
      </c>
    </row>
    <row r="127" spans="3:25" x14ac:dyDescent="0.25">
      <c r="C127" s="129">
        <v>112</v>
      </c>
      <c r="D127" s="118">
        <v>1.1299999999999999</v>
      </c>
      <c r="E127" s="130">
        <v>7.9495880366284202E-4</v>
      </c>
      <c r="G127" s="129">
        <v>112</v>
      </c>
      <c r="H127" s="119">
        <v>1.1299999999999999</v>
      </c>
      <c r="I127" s="130">
        <v>5.1525064788004501E-3</v>
      </c>
      <c r="K127" s="129">
        <v>112</v>
      </c>
      <c r="L127" s="119">
        <v>1.1299999999999999</v>
      </c>
      <c r="M127" s="130">
        <v>5.5406565368243199E-3</v>
      </c>
      <c r="O127" s="129">
        <v>112</v>
      </c>
      <c r="P127" s="119">
        <v>1.1299999999999999</v>
      </c>
      <c r="Q127" s="130">
        <v>1.1096863698075699E-3</v>
      </c>
      <c r="S127" s="129">
        <v>112</v>
      </c>
      <c r="T127" s="119">
        <v>1.1299999999999999</v>
      </c>
      <c r="U127" s="130">
        <v>6.3134525986100601E-2</v>
      </c>
      <c r="W127" s="129">
        <v>112</v>
      </c>
      <c r="X127" s="119">
        <v>1.1299999999999999</v>
      </c>
      <c r="Y127" s="130">
        <v>2.0738245256921702E-2</v>
      </c>
    </row>
    <row r="128" spans="3:25" x14ac:dyDescent="0.25">
      <c r="C128" s="129">
        <v>113</v>
      </c>
      <c r="D128" s="118">
        <v>1.1399999999999999</v>
      </c>
      <c r="E128" s="130">
        <v>7.5602273095662104E-4</v>
      </c>
      <c r="G128" s="129">
        <v>113</v>
      </c>
      <c r="H128" s="119">
        <v>1.1399999999999999</v>
      </c>
      <c r="I128" s="130">
        <v>4.8914158840650899E-3</v>
      </c>
      <c r="K128" s="129">
        <v>113</v>
      </c>
      <c r="L128" s="119">
        <v>1.1399999999999999</v>
      </c>
      <c r="M128" s="130">
        <v>5.3110674390638201E-3</v>
      </c>
      <c r="O128" s="129">
        <v>113</v>
      </c>
      <c r="P128" s="119">
        <v>1.1399999999999999</v>
      </c>
      <c r="Q128" s="130">
        <v>1.0472623848517401E-3</v>
      </c>
      <c r="S128" s="129">
        <v>113</v>
      </c>
      <c r="T128" s="119">
        <v>1.1399999999999999</v>
      </c>
      <c r="U128" s="130">
        <v>6.0360343383723702E-2</v>
      </c>
      <c r="W128" s="129">
        <v>113</v>
      </c>
      <c r="X128" s="119">
        <v>1.1399999999999999</v>
      </c>
      <c r="Y128" s="130">
        <v>2.01833477023791E-2</v>
      </c>
    </row>
    <row r="129" spans="3:25" x14ac:dyDescent="0.25">
      <c r="C129" s="129">
        <v>114</v>
      </c>
      <c r="D129" s="118">
        <v>1.1499999999999999</v>
      </c>
      <c r="E129" s="130">
        <v>7.3357005498582699E-4</v>
      </c>
      <c r="G129" s="129">
        <v>114</v>
      </c>
      <c r="H129" s="119">
        <v>1.1499999999999999</v>
      </c>
      <c r="I129" s="130">
        <v>4.6377502395572104E-3</v>
      </c>
      <c r="K129" s="129">
        <v>114</v>
      </c>
      <c r="L129" s="119">
        <v>1.1499999999999999</v>
      </c>
      <c r="M129" s="130">
        <v>5.0888023767312902E-3</v>
      </c>
      <c r="O129" s="129">
        <v>114</v>
      </c>
      <c r="P129" s="119">
        <v>1.1499999999999999</v>
      </c>
      <c r="Q129" s="130">
        <v>9.9861396070756708E-4</v>
      </c>
      <c r="S129" s="129">
        <v>114</v>
      </c>
      <c r="T129" s="119">
        <v>1.1499999999999999</v>
      </c>
      <c r="U129" s="130">
        <v>5.8528858264602898E-2</v>
      </c>
      <c r="W129" s="129">
        <v>114</v>
      </c>
      <c r="X129" s="119">
        <v>1.1499999999999999</v>
      </c>
      <c r="Y129" s="130">
        <v>1.96168336885112E-2</v>
      </c>
    </row>
    <row r="130" spans="3:25" x14ac:dyDescent="0.25">
      <c r="C130" s="129">
        <v>115</v>
      </c>
      <c r="D130" s="118">
        <v>1.1599999999999999</v>
      </c>
      <c r="E130" s="130">
        <v>7.1154357459629104E-4</v>
      </c>
      <c r="G130" s="129">
        <v>115</v>
      </c>
      <c r="H130" s="119">
        <v>1.1599999999999999</v>
      </c>
      <c r="I130" s="130">
        <v>4.3925528020991996E-3</v>
      </c>
      <c r="K130" s="129">
        <v>115</v>
      </c>
      <c r="L130" s="119">
        <v>1.1599999999999999</v>
      </c>
      <c r="M130" s="130">
        <v>4.8638834513945999E-3</v>
      </c>
      <c r="O130" s="129">
        <v>115</v>
      </c>
      <c r="P130" s="119">
        <v>1.1599999999999999</v>
      </c>
      <c r="Q130" s="130">
        <v>9.6064096159485498E-4</v>
      </c>
      <c r="S130" s="129">
        <v>115</v>
      </c>
      <c r="T130" s="119">
        <v>1.1599999999999999</v>
      </c>
      <c r="U130" s="130">
        <v>5.6688842198818E-2</v>
      </c>
      <c r="W130" s="129">
        <v>115</v>
      </c>
      <c r="X130" s="119">
        <v>1.1599999999999999</v>
      </c>
      <c r="Y130" s="130">
        <v>1.9040733598703102E-2</v>
      </c>
    </row>
    <row r="131" spans="3:25" x14ac:dyDescent="0.25">
      <c r="C131" s="129">
        <v>116</v>
      </c>
      <c r="D131" s="118">
        <v>1.17</v>
      </c>
      <c r="E131" s="130">
        <v>6.8999623279888999E-4</v>
      </c>
      <c r="G131" s="129">
        <v>116</v>
      </c>
      <c r="H131" s="119">
        <v>1.17</v>
      </c>
      <c r="I131" s="130">
        <v>4.2016141286328598E-3</v>
      </c>
      <c r="K131" s="129">
        <v>116</v>
      </c>
      <c r="L131" s="119">
        <v>1.17</v>
      </c>
      <c r="M131" s="130">
        <v>4.6377169357655797E-3</v>
      </c>
      <c r="O131" s="129">
        <v>116</v>
      </c>
      <c r="P131" s="119">
        <v>1.17</v>
      </c>
      <c r="Q131" s="130">
        <v>9.2234021391422402E-4</v>
      </c>
      <c r="S131" s="129">
        <v>116</v>
      </c>
      <c r="T131" s="119">
        <v>1.17</v>
      </c>
      <c r="U131" s="130">
        <v>5.4845598168029197E-2</v>
      </c>
      <c r="W131" s="129">
        <v>116</v>
      </c>
      <c r="X131" s="119">
        <v>1.17</v>
      </c>
      <c r="Y131" s="130">
        <v>1.8457054357918799E-2</v>
      </c>
    </row>
    <row r="132" spans="3:25" x14ac:dyDescent="0.25">
      <c r="C132" s="129">
        <v>117</v>
      </c>
      <c r="D132" s="118">
        <v>1.18</v>
      </c>
      <c r="E132" s="130">
        <v>6.6897121585667604E-4</v>
      </c>
      <c r="G132" s="129">
        <v>117</v>
      </c>
      <c r="H132" s="119">
        <v>1.18</v>
      </c>
      <c r="I132" s="130">
        <v>4.0216468673710901E-3</v>
      </c>
      <c r="K132" s="129">
        <v>117</v>
      </c>
      <c r="L132" s="119">
        <v>1.18</v>
      </c>
      <c r="M132" s="130">
        <v>4.4116790579053697E-3</v>
      </c>
      <c r="O132" s="129">
        <v>117</v>
      </c>
      <c r="P132" s="119">
        <v>1.18</v>
      </c>
      <c r="Q132" s="130">
        <v>8.8395748139760797E-4</v>
      </c>
      <c r="S132" s="129">
        <v>117</v>
      </c>
      <c r="T132" s="119">
        <v>1.18</v>
      </c>
      <c r="U132" s="130">
        <v>5.30022774457806E-2</v>
      </c>
      <c r="W132" s="129">
        <v>117</v>
      </c>
      <c r="X132" s="119">
        <v>1.18</v>
      </c>
      <c r="Y132" s="130">
        <v>1.7867785961437399E-2</v>
      </c>
    </row>
    <row r="133" spans="3:25" x14ac:dyDescent="0.25">
      <c r="C133" s="129">
        <v>118</v>
      </c>
      <c r="D133" s="118">
        <v>1.19</v>
      </c>
      <c r="E133" s="130">
        <v>6.4847198836922595E-4</v>
      </c>
      <c r="G133" s="129">
        <v>118</v>
      </c>
      <c r="H133" s="119">
        <v>1.19</v>
      </c>
      <c r="I133" s="130">
        <v>3.8459853065437202E-3</v>
      </c>
      <c r="K133" s="129">
        <v>118</v>
      </c>
      <c r="L133" s="119">
        <v>1.19</v>
      </c>
      <c r="M133" s="130">
        <v>4.1870221395896596E-3</v>
      </c>
      <c r="O133" s="129">
        <v>118</v>
      </c>
      <c r="P133" s="119">
        <v>1.19</v>
      </c>
      <c r="Q133" s="130">
        <v>8.4572564239112301E-4</v>
      </c>
      <c r="S133" s="129">
        <v>118</v>
      </c>
      <c r="T133" s="119">
        <v>1.19</v>
      </c>
      <c r="U133" s="130">
        <v>5.1163367840637998E-2</v>
      </c>
      <c r="W133" s="129">
        <v>118</v>
      </c>
      <c r="X133" s="119">
        <v>1.19</v>
      </c>
      <c r="Y133" s="130">
        <v>1.72744964796358E-2</v>
      </c>
    </row>
    <row r="134" spans="3:25" x14ac:dyDescent="0.25">
      <c r="C134" s="129">
        <v>119</v>
      </c>
      <c r="D134" s="118">
        <v>1.2</v>
      </c>
      <c r="E134" s="130">
        <v>6.2847830333444396E-4</v>
      </c>
      <c r="G134" s="129">
        <v>119</v>
      </c>
      <c r="H134" s="119">
        <v>1.2</v>
      </c>
      <c r="I134" s="130">
        <v>3.6751242576564601E-3</v>
      </c>
      <c r="K134" s="129">
        <v>119</v>
      </c>
      <c r="L134" s="119">
        <v>1.2</v>
      </c>
      <c r="M134" s="130">
        <v>3.9650336019187099E-3</v>
      </c>
      <c r="O134" s="129">
        <v>119</v>
      </c>
      <c r="P134" s="119">
        <v>1.2</v>
      </c>
      <c r="Q134" s="130">
        <v>8.0785888758593601E-4</v>
      </c>
      <c r="S134" s="129">
        <v>119</v>
      </c>
      <c r="T134" s="119">
        <v>1.2</v>
      </c>
      <c r="U134" s="130">
        <v>4.9332391232661199E-2</v>
      </c>
      <c r="W134" s="129">
        <v>119</v>
      </c>
      <c r="X134" s="119">
        <v>1.2</v>
      </c>
      <c r="Y134" s="130">
        <v>1.6928814828785201E-2</v>
      </c>
    </row>
    <row r="135" spans="3:25" x14ac:dyDescent="0.25">
      <c r="C135" s="129">
        <v>120</v>
      </c>
      <c r="D135" s="118">
        <v>1.21</v>
      </c>
      <c r="E135" s="130">
        <v>6.0897645243981598E-4</v>
      </c>
      <c r="G135" s="129">
        <v>120</v>
      </c>
      <c r="H135" s="119">
        <v>1.21</v>
      </c>
      <c r="I135" s="130">
        <v>3.5094558778686401E-3</v>
      </c>
      <c r="K135" s="129">
        <v>120</v>
      </c>
      <c r="L135" s="119">
        <v>1.21</v>
      </c>
      <c r="M135" s="130">
        <v>3.77477220638409E-3</v>
      </c>
      <c r="O135" s="129">
        <v>120</v>
      </c>
      <c r="P135" s="119">
        <v>1.21</v>
      </c>
      <c r="Q135" s="130">
        <v>7.7056258219364499E-4</v>
      </c>
      <c r="S135" s="129">
        <v>120</v>
      </c>
      <c r="T135" s="119">
        <v>1.21</v>
      </c>
      <c r="U135" s="130">
        <v>4.7512651531828203E-2</v>
      </c>
      <c r="W135" s="129">
        <v>120</v>
      </c>
      <c r="X135" s="119">
        <v>1.21</v>
      </c>
      <c r="Y135" s="130">
        <v>1.6591438672022899E-2</v>
      </c>
    </row>
    <row r="136" spans="3:25" x14ac:dyDescent="0.25">
      <c r="C136" s="129">
        <v>121</v>
      </c>
      <c r="D136" s="118">
        <v>1.22</v>
      </c>
      <c r="E136" s="130">
        <v>5.8995136259937697E-4</v>
      </c>
      <c r="G136" s="129">
        <v>121</v>
      </c>
      <c r="H136" s="119">
        <v>1.22</v>
      </c>
      <c r="I136" s="130">
        <v>3.3493526468859201E-3</v>
      </c>
      <c r="K136" s="129">
        <v>121</v>
      </c>
      <c r="L136" s="119">
        <v>1.22</v>
      </c>
      <c r="M136" s="130">
        <v>3.6693241757845599E-3</v>
      </c>
      <c r="O136" s="129">
        <v>121</v>
      </c>
      <c r="P136" s="119">
        <v>1.22</v>
      </c>
      <c r="Q136" s="130">
        <v>7.3402245804390497E-4</v>
      </c>
      <c r="S136" s="129">
        <v>121</v>
      </c>
      <c r="T136" s="119">
        <v>1.22</v>
      </c>
      <c r="U136" s="130">
        <v>4.5707345598958601E-2</v>
      </c>
      <c r="W136" s="129">
        <v>121</v>
      </c>
      <c r="X136" s="119">
        <v>1.22</v>
      </c>
      <c r="Y136" s="130">
        <v>1.6253780635491499E-2</v>
      </c>
    </row>
    <row r="137" spans="3:25" x14ac:dyDescent="0.25">
      <c r="C137" s="129">
        <v>122</v>
      </c>
      <c r="D137" s="118">
        <v>1.23</v>
      </c>
      <c r="E137" s="130">
        <v>5.7136147123567098E-4</v>
      </c>
      <c r="G137" s="129">
        <v>122</v>
      </c>
      <c r="H137" s="119">
        <v>1.23</v>
      </c>
      <c r="I137" s="130">
        <v>3.2179043579581199E-3</v>
      </c>
      <c r="K137" s="129">
        <v>122</v>
      </c>
      <c r="L137" s="119">
        <v>1.23</v>
      </c>
      <c r="M137" s="130">
        <v>3.5629647503845202E-3</v>
      </c>
      <c r="O137" s="129">
        <v>122</v>
      </c>
      <c r="P137" s="119">
        <v>1.23</v>
      </c>
      <c r="Q137" s="130">
        <v>6.9843394409833904E-4</v>
      </c>
      <c r="S137" s="129">
        <v>122</v>
      </c>
      <c r="T137" s="119">
        <v>1.23</v>
      </c>
      <c r="U137" s="130">
        <v>4.3919283988933501E-2</v>
      </c>
      <c r="W137" s="129">
        <v>122</v>
      </c>
      <c r="X137" s="119">
        <v>1.23</v>
      </c>
      <c r="Y137" s="130">
        <v>1.5916378587150701E-2</v>
      </c>
    </row>
    <row r="138" spans="3:25" x14ac:dyDescent="0.25">
      <c r="C138" s="129">
        <v>123</v>
      </c>
      <c r="D138" s="118">
        <v>1.24</v>
      </c>
      <c r="E138" s="130">
        <v>5.5318221169150703E-4</v>
      </c>
      <c r="G138" s="129">
        <v>123</v>
      </c>
      <c r="H138" s="119">
        <v>1.24</v>
      </c>
      <c r="I138" s="130">
        <v>3.09295234280999E-3</v>
      </c>
      <c r="K138" s="129">
        <v>123</v>
      </c>
      <c r="L138" s="119">
        <v>1.24</v>
      </c>
      <c r="M138" s="130">
        <v>3.4558839249773099E-3</v>
      </c>
      <c r="O138" s="129">
        <v>123</v>
      </c>
      <c r="P138" s="119">
        <v>1.24</v>
      </c>
      <c r="Q138" s="130">
        <v>6.6394803385137497E-4</v>
      </c>
      <c r="S138" s="129">
        <v>123</v>
      </c>
      <c r="T138" s="119">
        <v>1.24</v>
      </c>
      <c r="U138" s="130">
        <v>4.2582314556263698E-2</v>
      </c>
      <c r="W138" s="129">
        <v>123</v>
      </c>
      <c r="X138" s="119">
        <v>1.24</v>
      </c>
      <c r="Y138" s="130">
        <v>1.55798244188095E-2</v>
      </c>
    </row>
    <row r="139" spans="3:25" x14ac:dyDescent="0.25">
      <c r="C139" s="129">
        <v>124</v>
      </c>
      <c r="D139" s="118">
        <v>1.25</v>
      </c>
      <c r="E139" s="130">
        <v>5.3540765073554499E-4</v>
      </c>
      <c r="G139" s="129">
        <v>124</v>
      </c>
      <c r="H139" s="119">
        <v>1.25</v>
      </c>
      <c r="I139" s="130">
        <v>2.9713770748087199E-3</v>
      </c>
      <c r="K139" s="129">
        <v>124</v>
      </c>
      <c r="L139" s="119">
        <v>1.25</v>
      </c>
      <c r="M139" s="130">
        <v>3.34832601382694E-3</v>
      </c>
      <c r="O139" s="129">
        <v>124</v>
      </c>
      <c r="P139" s="119">
        <v>1.25</v>
      </c>
      <c r="Q139" s="130">
        <v>6.3711704752886895E-4</v>
      </c>
      <c r="S139" s="129">
        <v>124</v>
      </c>
      <c r="T139" s="119">
        <v>1.25</v>
      </c>
      <c r="U139" s="130">
        <v>4.2084186451373198E-2</v>
      </c>
      <c r="W139" s="129">
        <v>124</v>
      </c>
      <c r="X139" s="119">
        <v>1.25</v>
      </c>
      <c r="Y139" s="130">
        <v>1.5244804407038501E-2</v>
      </c>
    </row>
    <row r="140" spans="3:25" x14ac:dyDescent="0.25">
      <c r="C140" s="129">
        <v>125</v>
      </c>
      <c r="D140" s="118">
        <v>1.26</v>
      </c>
      <c r="E140" s="130">
        <v>5.1803993495046501E-4</v>
      </c>
      <c r="G140" s="129">
        <v>125</v>
      </c>
      <c r="H140" s="119">
        <v>1.26</v>
      </c>
      <c r="I140" s="130">
        <v>2.8532938221036198E-3</v>
      </c>
      <c r="K140" s="129">
        <v>125</v>
      </c>
      <c r="L140" s="119">
        <v>1.26</v>
      </c>
      <c r="M140" s="130">
        <v>3.2405187849170198E-3</v>
      </c>
      <c r="O140" s="129">
        <v>125</v>
      </c>
      <c r="P140" s="119">
        <v>1.26</v>
      </c>
      <c r="Q140" s="130">
        <v>6.1147321103366002E-4</v>
      </c>
      <c r="S140" s="129">
        <v>125</v>
      </c>
      <c r="T140" s="119">
        <v>1.26</v>
      </c>
      <c r="U140" s="130">
        <v>4.15852501981206E-2</v>
      </c>
      <c r="W140" s="129">
        <v>125</v>
      </c>
      <c r="X140" s="119">
        <v>1.26</v>
      </c>
      <c r="Y140" s="130">
        <v>1.49120739357772E-2</v>
      </c>
    </row>
    <row r="141" spans="3:25" x14ac:dyDescent="0.25">
      <c r="C141" s="129">
        <v>126</v>
      </c>
      <c r="D141" s="118">
        <v>1.27</v>
      </c>
      <c r="E141" s="130">
        <v>5.0108186620045697E-4</v>
      </c>
      <c r="G141" s="129">
        <v>126</v>
      </c>
      <c r="H141" s="119">
        <v>1.27</v>
      </c>
      <c r="I141" s="130">
        <v>2.7388056951403901E-3</v>
      </c>
      <c r="K141" s="129">
        <v>126</v>
      </c>
      <c r="L141" s="119">
        <v>1.27</v>
      </c>
      <c r="M141" s="130">
        <v>3.1326693040084198E-3</v>
      </c>
      <c r="O141" s="129">
        <v>126</v>
      </c>
      <c r="P141" s="119">
        <v>1.27</v>
      </c>
      <c r="Q141" s="130">
        <v>5.8780863266949404E-4</v>
      </c>
      <c r="S141" s="129">
        <v>126</v>
      </c>
      <c r="T141" s="119">
        <v>1.27</v>
      </c>
      <c r="U141" s="130">
        <v>4.10856894873632E-2</v>
      </c>
      <c r="W141" s="129">
        <v>126</v>
      </c>
      <c r="X141" s="119">
        <v>1.27</v>
      </c>
      <c r="Y141" s="130">
        <v>1.45820337147463E-2</v>
      </c>
    </row>
    <row r="142" spans="3:25" x14ac:dyDescent="0.25">
      <c r="C142" s="129">
        <v>127</v>
      </c>
      <c r="D142" s="118">
        <v>1.28</v>
      </c>
      <c r="E142" s="130">
        <v>4.8453613089844501E-4</v>
      </c>
      <c r="G142" s="129">
        <v>127</v>
      </c>
      <c r="H142" s="119">
        <v>1.28</v>
      </c>
      <c r="I142" s="130">
        <v>2.6280206475911999E-3</v>
      </c>
      <c r="K142" s="129">
        <v>127</v>
      </c>
      <c r="L142" s="119">
        <v>1.28</v>
      </c>
      <c r="M142" s="130">
        <v>3.0250528805826301E-3</v>
      </c>
      <c r="O142" s="129">
        <v>127</v>
      </c>
      <c r="P142" s="119">
        <v>1.28</v>
      </c>
      <c r="Q142" s="130">
        <v>5.7114375427883501E-4</v>
      </c>
      <c r="S142" s="129">
        <v>127</v>
      </c>
      <c r="T142" s="119">
        <v>1.28</v>
      </c>
      <c r="U142" s="130">
        <v>4.0586424694570897E-2</v>
      </c>
      <c r="W142" s="129">
        <v>127</v>
      </c>
      <c r="X142" s="119">
        <v>1.28</v>
      </c>
      <c r="Y142" s="130">
        <v>1.42547627569511E-2</v>
      </c>
    </row>
    <row r="143" spans="3:25" x14ac:dyDescent="0.25">
      <c r="C143" s="129">
        <v>128</v>
      </c>
      <c r="D143" s="118">
        <v>1.29</v>
      </c>
      <c r="E143" s="130">
        <v>4.6840283817425502E-4</v>
      </c>
      <c r="G143" s="129">
        <v>128</v>
      </c>
      <c r="H143" s="119">
        <v>1.29</v>
      </c>
      <c r="I143" s="130">
        <v>2.5498441121101999E-3</v>
      </c>
      <c r="K143" s="129">
        <v>128</v>
      </c>
      <c r="L143" s="119">
        <v>1.29</v>
      </c>
      <c r="M143" s="130">
        <v>2.9178433273872499E-3</v>
      </c>
      <c r="O143" s="129">
        <v>128</v>
      </c>
      <c r="P143" s="119">
        <v>1.29</v>
      </c>
      <c r="Q143" s="130">
        <v>5.5365316758860595E-4</v>
      </c>
      <c r="S143" s="129">
        <v>128</v>
      </c>
      <c r="T143" s="119">
        <v>1.29</v>
      </c>
      <c r="U143" s="130">
        <v>4.0087405397975097E-2</v>
      </c>
      <c r="W143" s="129">
        <v>128</v>
      </c>
      <c r="X143" s="119">
        <v>1.29</v>
      </c>
      <c r="Y143" s="130">
        <v>1.39305734943325E-2</v>
      </c>
    </row>
    <row r="144" spans="3:25" x14ac:dyDescent="0.25">
      <c r="C144" s="129">
        <v>129</v>
      </c>
      <c r="D144" s="118">
        <v>1.3</v>
      </c>
      <c r="E144" s="130">
        <v>4.5268362833639599E-4</v>
      </c>
      <c r="G144" s="129">
        <v>129</v>
      </c>
      <c r="H144" s="119">
        <v>1.3</v>
      </c>
      <c r="I144" s="130">
        <v>2.4813955954598199E-3</v>
      </c>
      <c r="K144" s="129">
        <v>129</v>
      </c>
      <c r="L144" s="119">
        <v>1.3</v>
      </c>
      <c r="M144" s="130">
        <v>2.81126791678448E-3</v>
      </c>
      <c r="O144" s="129">
        <v>129</v>
      </c>
      <c r="P144" s="119">
        <v>1.3</v>
      </c>
      <c r="Q144" s="130">
        <v>5.35492723391413E-4</v>
      </c>
      <c r="S144" s="129">
        <v>129</v>
      </c>
      <c r="T144" s="119">
        <v>1.3</v>
      </c>
      <c r="U144" s="130">
        <v>3.9589732244780802E-2</v>
      </c>
      <c r="W144" s="129">
        <v>129</v>
      </c>
      <c r="X144" s="119">
        <v>1.3</v>
      </c>
      <c r="Y144" s="130">
        <v>1.3610014509078099E-2</v>
      </c>
    </row>
    <row r="145" spans="3:25" x14ac:dyDescent="0.25">
      <c r="C145" s="129">
        <v>130</v>
      </c>
      <c r="D145" s="118">
        <v>1.31</v>
      </c>
      <c r="E145" s="130">
        <v>4.3737371011417798E-4</v>
      </c>
      <c r="G145" s="129">
        <v>130</v>
      </c>
      <c r="H145" s="119">
        <v>1.31</v>
      </c>
      <c r="I145" s="130">
        <v>2.4112935036259202E-3</v>
      </c>
      <c r="K145" s="129">
        <v>130</v>
      </c>
      <c r="L145" s="119">
        <v>1.31</v>
      </c>
      <c r="M145" s="130">
        <v>2.70553097907626E-3</v>
      </c>
      <c r="O145" s="129">
        <v>130</v>
      </c>
      <c r="P145" s="119">
        <v>1.31</v>
      </c>
      <c r="Q145" s="130">
        <v>5.2040246600366903E-4</v>
      </c>
      <c r="S145" s="129">
        <v>130</v>
      </c>
      <c r="T145" s="119">
        <v>1.31</v>
      </c>
      <c r="U145" s="130">
        <v>3.9093181323395301E-2</v>
      </c>
      <c r="W145" s="129">
        <v>130</v>
      </c>
      <c r="X145" s="119">
        <v>1.31</v>
      </c>
      <c r="Y145" s="130">
        <v>1.32932715632617E-2</v>
      </c>
    </row>
    <row r="146" spans="3:25" x14ac:dyDescent="0.25">
      <c r="C146" s="129">
        <v>131</v>
      </c>
      <c r="D146" s="118">
        <v>1.32</v>
      </c>
      <c r="E146" s="130">
        <v>4.23790759548903E-4</v>
      </c>
      <c r="G146" s="129">
        <v>131</v>
      </c>
      <c r="H146" s="119">
        <v>1.32</v>
      </c>
      <c r="I146" s="130">
        <v>2.3398294163186201E-3</v>
      </c>
      <c r="K146" s="129">
        <v>131</v>
      </c>
      <c r="L146" s="119">
        <v>1.32</v>
      </c>
      <c r="M146" s="130">
        <v>2.60173170298105E-3</v>
      </c>
      <c r="O146" s="129">
        <v>131</v>
      </c>
      <c r="P146" s="119">
        <v>1.32</v>
      </c>
      <c r="Q146" s="130">
        <v>5.0666126717413302E-4</v>
      </c>
      <c r="S146" s="129">
        <v>131</v>
      </c>
      <c r="T146" s="119">
        <v>1.32</v>
      </c>
      <c r="U146" s="130">
        <v>3.8598524415396997E-2</v>
      </c>
      <c r="W146" s="129">
        <v>131</v>
      </c>
      <c r="X146" s="119">
        <v>1.32</v>
      </c>
      <c r="Y146" s="130">
        <v>1.29803928608574E-2</v>
      </c>
    </row>
    <row r="147" spans="3:25" x14ac:dyDescent="0.25">
      <c r="C147" s="129">
        <v>132</v>
      </c>
      <c r="D147" s="118">
        <v>1.33</v>
      </c>
      <c r="E147" s="130">
        <v>4.1480321382721602E-4</v>
      </c>
      <c r="G147" s="129">
        <v>132</v>
      </c>
      <c r="H147" s="119">
        <v>1.33</v>
      </c>
      <c r="I147" s="130">
        <v>2.2673421798336301E-3</v>
      </c>
      <c r="K147" s="129">
        <v>132</v>
      </c>
      <c r="L147" s="119">
        <v>1.33</v>
      </c>
      <c r="M147" s="130">
        <v>2.5356657148758099E-3</v>
      </c>
      <c r="O147" s="129">
        <v>132</v>
      </c>
      <c r="P147" s="119">
        <v>1.33</v>
      </c>
      <c r="Q147" s="130">
        <v>4.9263952164200001E-4</v>
      </c>
      <c r="S147" s="129">
        <v>132</v>
      </c>
      <c r="T147" s="119">
        <v>1.33</v>
      </c>
      <c r="U147" s="130">
        <v>3.8105981829964101E-2</v>
      </c>
      <c r="W147" s="129">
        <v>132</v>
      </c>
      <c r="X147" s="119">
        <v>1.33</v>
      </c>
      <c r="Y147" s="130">
        <v>1.2671189050229801E-2</v>
      </c>
    </row>
    <row r="148" spans="3:25" x14ac:dyDescent="0.25">
      <c r="C148" s="129">
        <v>133</v>
      </c>
      <c r="D148" s="118">
        <v>1.34</v>
      </c>
      <c r="E148" s="130">
        <v>4.0599040887629503E-4</v>
      </c>
      <c r="G148" s="129">
        <v>133</v>
      </c>
      <c r="H148" s="119">
        <v>1.34</v>
      </c>
      <c r="I148" s="130">
        <v>2.1943738679980401E-3</v>
      </c>
      <c r="K148" s="129">
        <v>133</v>
      </c>
      <c r="L148" s="119">
        <v>1.34</v>
      </c>
      <c r="M148" s="130">
        <v>2.49683212870478E-3</v>
      </c>
      <c r="O148" s="129">
        <v>133</v>
      </c>
      <c r="P148" s="119">
        <v>1.34</v>
      </c>
      <c r="Q148" s="130">
        <v>4.7834565885416201E-4</v>
      </c>
      <c r="S148" s="129">
        <v>133</v>
      </c>
      <c r="T148" s="119">
        <v>1.34</v>
      </c>
      <c r="U148" s="130">
        <v>3.7615676539506301E-2</v>
      </c>
      <c r="W148" s="129">
        <v>133</v>
      </c>
      <c r="X148" s="119">
        <v>1.34</v>
      </c>
      <c r="Y148" s="130">
        <v>1.23654785084765E-2</v>
      </c>
    </row>
    <row r="149" spans="3:25" x14ac:dyDescent="0.25">
      <c r="C149" s="129">
        <v>134</v>
      </c>
      <c r="D149" s="118">
        <v>1.35</v>
      </c>
      <c r="E149" s="130">
        <v>3.9734871993430402E-4</v>
      </c>
      <c r="G149" s="129">
        <v>134</v>
      </c>
      <c r="H149" s="119">
        <v>1.35</v>
      </c>
      <c r="I149" s="130">
        <v>2.1214807956049199E-3</v>
      </c>
      <c r="K149" s="129">
        <v>134</v>
      </c>
      <c r="L149" s="119">
        <v>1.35</v>
      </c>
      <c r="M149" s="130">
        <v>2.4583035230427101E-3</v>
      </c>
      <c r="O149" s="129">
        <v>134</v>
      </c>
      <c r="P149" s="119">
        <v>1.35</v>
      </c>
      <c r="Q149" s="130">
        <v>4.6466848965268201E-4</v>
      </c>
      <c r="S149" s="129">
        <v>134</v>
      </c>
      <c r="T149" s="119">
        <v>1.35</v>
      </c>
      <c r="U149" s="130">
        <v>3.7128413991104697E-2</v>
      </c>
      <c r="W149" s="129">
        <v>134</v>
      </c>
      <c r="X149" s="119">
        <v>1.35</v>
      </c>
      <c r="Y149" s="130">
        <v>1.20632117785794E-2</v>
      </c>
    </row>
    <row r="150" spans="3:25" x14ac:dyDescent="0.25">
      <c r="C150" s="129">
        <v>135</v>
      </c>
      <c r="D150" s="118">
        <v>1.36</v>
      </c>
      <c r="E150" s="130">
        <v>3.8887433539181902E-4</v>
      </c>
      <c r="G150" s="129">
        <v>135</v>
      </c>
      <c r="H150" s="119">
        <v>1.36</v>
      </c>
      <c r="I150" s="130">
        <v>2.0608840724734199E-3</v>
      </c>
      <c r="K150" s="129">
        <v>135</v>
      </c>
      <c r="L150" s="119">
        <v>1.36</v>
      </c>
      <c r="M150" s="130">
        <v>2.4200840816828899E-3</v>
      </c>
      <c r="O150" s="129">
        <v>135</v>
      </c>
      <c r="P150" s="119">
        <v>1.36</v>
      </c>
      <c r="Q150" s="130">
        <v>4.5390847813492498E-4</v>
      </c>
      <c r="S150" s="129">
        <v>135</v>
      </c>
      <c r="T150" s="119">
        <v>1.36</v>
      </c>
      <c r="U150" s="130">
        <v>3.6643975667434603E-2</v>
      </c>
      <c r="W150" s="129">
        <v>135</v>
      </c>
      <c r="X150" s="119">
        <v>1.36</v>
      </c>
      <c r="Y150" s="130">
        <v>1.17645699332914E-2</v>
      </c>
    </row>
    <row r="151" spans="3:25" x14ac:dyDescent="0.25">
      <c r="C151" s="129">
        <v>136</v>
      </c>
      <c r="D151" s="118">
        <v>1.37</v>
      </c>
      <c r="E151" s="130">
        <v>3.8056311408551702E-4</v>
      </c>
      <c r="G151" s="129">
        <v>136</v>
      </c>
      <c r="H151" s="119">
        <v>1.37</v>
      </c>
      <c r="I151" s="130">
        <v>2.0128576040680198E-3</v>
      </c>
      <c r="K151" s="129">
        <v>136</v>
      </c>
      <c r="L151" s="119">
        <v>1.37</v>
      </c>
      <c r="M151" s="130">
        <v>2.3821875259356501E-3</v>
      </c>
      <c r="O151" s="129">
        <v>136</v>
      </c>
      <c r="P151" s="119">
        <v>1.37</v>
      </c>
      <c r="Q151" s="130">
        <v>4.4255847062341899E-4</v>
      </c>
      <c r="S151" s="129">
        <v>136</v>
      </c>
      <c r="T151" s="119">
        <v>1.37</v>
      </c>
      <c r="U151" s="130">
        <v>3.6162691161293697E-2</v>
      </c>
      <c r="W151" s="129">
        <v>136</v>
      </c>
      <c r="X151" s="119">
        <v>1.37</v>
      </c>
      <c r="Y151" s="130">
        <v>1.14695794995818E-2</v>
      </c>
    </row>
    <row r="152" spans="3:25" x14ac:dyDescent="0.25">
      <c r="C152" s="129">
        <v>137</v>
      </c>
      <c r="D152" s="118">
        <v>1.38</v>
      </c>
      <c r="E152" s="130">
        <v>3.7241389628657598E-4</v>
      </c>
      <c r="G152" s="129">
        <v>137</v>
      </c>
      <c r="H152" s="119">
        <v>1.38</v>
      </c>
      <c r="I152" s="130">
        <v>1.9737584000261098E-3</v>
      </c>
      <c r="K152" s="129">
        <v>137</v>
      </c>
      <c r="L152" s="119">
        <v>1.38</v>
      </c>
      <c r="M152" s="130">
        <v>2.3446263215114601E-3</v>
      </c>
      <c r="O152" s="129">
        <v>137</v>
      </c>
      <c r="P152" s="119">
        <v>1.38</v>
      </c>
      <c r="Q152" s="130">
        <v>4.3070672989895599E-4</v>
      </c>
      <c r="S152" s="129">
        <v>137</v>
      </c>
      <c r="T152" s="119">
        <v>1.38</v>
      </c>
      <c r="U152" s="130">
        <v>3.5685085876976899E-2</v>
      </c>
      <c r="W152" s="129">
        <v>137</v>
      </c>
      <c r="X152" s="119">
        <v>1.38</v>
      </c>
      <c r="Y152" s="130">
        <v>1.11784048947162E-2</v>
      </c>
    </row>
    <row r="153" spans="3:25" x14ac:dyDescent="0.25">
      <c r="C153" s="129">
        <v>138</v>
      </c>
      <c r="D153" s="118">
        <v>1.39</v>
      </c>
      <c r="E153" s="130">
        <v>3.6442330421484201E-4</v>
      </c>
      <c r="G153" s="129">
        <v>138</v>
      </c>
      <c r="H153" s="119">
        <v>1.39</v>
      </c>
      <c r="I153" s="130">
        <v>1.9335638128919099E-3</v>
      </c>
      <c r="K153" s="129">
        <v>138</v>
      </c>
      <c r="L153" s="119">
        <v>1.39</v>
      </c>
      <c r="M153" s="130">
        <v>2.3074267653175498E-3</v>
      </c>
      <c r="O153" s="129">
        <v>138</v>
      </c>
      <c r="P153" s="119">
        <v>1.39</v>
      </c>
      <c r="Q153" s="130">
        <v>4.1844245959618998E-4</v>
      </c>
      <c r="S153" s="129">
        <v>138</v>
      </c>
      <c r="T153" s="119">
        <v>1.39</v>
      </c>
      <c r="U153" s="130">
        <v>3.5211005511629999E-2</v>
      </c>
      <c r="W153" s="129">
        <v>138</v>
      </c>
      <c r="X153" s="119">
        <v>1.39</v>
      </c>
      <c r="Y153" s="130">
        <v>1.0891019538458901E-2</v>
      </c>
    </row>
    <row r="154" spans="3:25" x14ac:dyDescent="0.25">
      <c r="C154" s="129">
        <v>139</v>
      </c>
      <c r="D154" s="118">
        <v>1.4</v>
      </c>
      <c r="E154" s="130">
        <v>3.5659224514698E-4</v>
      </c>
      <c r="G154" s="129">
        <v>139</v>
      </c>
      <c r="H154" s="119">
        <v>1.4</v>
      </c>
      <c r="I154" s="130">
        <v>1.89223731930465E-3</v>
      </c>
      <c r="K154" s="129">
        <v>139</v>
      </c>
      <c r="L154" s="119">
        <v>1.4</v>
      </c>
      <c r="M154" s="130">
        <v>2.27059392949162E-3</v>
      </c>
      <c r="O154" s="129">
        <v>139</v>
      </c>
      <c r="P154" s="119">
        <v>1.4</v>
      </c>
      <c r="Q154" s="130">
        <v>4.05887135582466E-4</v>
      </c>
      <c r="S154" s="129">
        <v>139</v>
      </c>
      <c r="T154" s="119">
        <v>1.4</v>
      </c>
      <c r="U154" s="130">
        <v>3.4740672775231497E-2</v>
      </c>
      <c r="W154" s="129">
        <v>139</v>
      </c>
      <c r="X154" s="119">
        <v>1.4</v>
      </c>
      <c r="Y154" s="130">
        <v>1.0607486994230499E-2</v>
      </c>
    </row>
    <row r="155" spans="3:25" x14ac:dyDescent="0.25">
      <c r="C155" s="129">
        <v>140</v>
      </c>
      <c r="D155" s="118">
        <v>1.41</v>
      </c>
      <c r="E155" s="130">
        <v>3.48917154186561E-4</v>
      </c>
      <c r="G155" s="129">
        <v>140</v>
      </c>
      <c r="H155" s="119">
        <v>1.41</v>
      </c>
      <c r="I155" s="130">
        <v>1.8498159211489801E-3</v>
      </c>
      <c r="K155" s="129">
        <v>140</v>
      </c>
      <c r="L155" s="119">
        <v>1.41</v>
      </c>
      <c r="M155" s="130">
        <v>2.2341284207280398E-3</v>
      </c>
      <c r="O155" s="129">
        <v>140</v>
      </c>
      <c r="P155" s="119">
        <v>1.41</v>
      </c>
      <c r="Q155" s="130">
        <v>3.9316418058511201E-4</v>
      </c>
      <c r="S155" s="129">
        <v>140</v>
      </c>
      <c r="T155" s="119">
        <v>1.41</v>
      </c>
      <c r="U155" s="130">
        <v>3.42745795914072E-2</v>
      </c>
      <c r="W155" s="129">
        <v>140</v>
      </c>
      <c r="X155" s="119">
        <v>1.41</v>
      </c>
      <c r="Y155" s="130">
        <v>1.03278703012037E-2</v>
      </c>
    </row>
    <row r="156" spans="3:25" x14ac:dyDescent="0.25">
      <c r="C156" s="129">
        <v>141</v>
      </c>
      <c r="D156" s="118">
        <v>1.42</v>
      </c>
      <c r="E156" s="130">
        <v>3.4139728753050598E-4</v>
      </c>
      <c r="G156" s="129">
        <v>141</v>
      </c>
      <c r="H156" s="119">
        <v>1.42</v>
      </c>
      <c r="I156" s="130">
        <v>1.80640012876075E-3</v>
      </c>
      <c r="K156" s="129">
        <v>141</v>
      </c>
      <c r="L156" s="119">
        <v>1.42</v>
      </c>
      <c r="M156" s="130">
        <v>2.1980599455751599E-3</v>
      </c>
      <c r="O156" s="129">
        <v>141</v>
      </c>
      <c r="P156" s="119">
        <v>1.42</v>
      </c>
      <c r="Q156" s="130">
        <v>3.8040071701746101E-4</v>
      </c>
      <c r="S156" s="129">
        <v>141</v>
      </c>
      <c r="T156" s="119">
        <v>1.42</v>
      </c>
      <c r="U156" s="130">
        <v>3.3812530928758702E-2</v>
      </c>
      <c r="W156" s="129">
        <v>141</v>
      </c>
      <c r="X156" s="119">
        <v>1.42</v>
      </c>
      <c r="Y156" s="130">
        <v>1.0097059260249E-2</v>
      </c>
    </row>
    <row r="157" spans="3:25" x14ac:dyDescent="0.25">
      <c r="C157" s="129">
        <v>142</v>
      </c>
      <c r="D157" s="118">
        <v>1.43</v>
      </c>
      <c r="E157" s="130">
        <v>3.3403132782144299E-4</v>
      </c>
      <c r="G157" s="129">
        <v>142</v>
      </c>
      <c r="H157" s="119">
        <v>1.43</v>
      </c>
      <c r="I157" s="130">
        <v>1.7621361577818801E-3</v>
      </c>
      <c r="K157" s="129">
        <v>142</v>
      </c>
      <c r="L157" s="119">
        <v>1.43</v>
      </c>
      <c r="M157" s="130">
        <v>2.1623810625562099E-3</v>
      </c>
      <c r="O157" s="129">
        <v>142</v>
      </c>
      <c r="P157" s="119">
        <v>1.43</v>
      </c>
      <c r="Q157" s="130">
        <v>3.7282560595447401E-4</v>
      </c>
      <c r="S157" s="129">
        <v>142</v>
      </c>
      <c r="T157" s="119">
        <v>1.43</v>
      </c>
      <c r="U157" s="130">
        <v>3.3354671536284602E-2</v>
      </c>
      <c r="W157" s="129">
        <v>142</v>
      </c>
      <c r="X157" s="119">
        <v>1.43</v>
      </c>
      <c r="Y157" s="130">
        <v>9.9363668314947293E-3</v>
      </c>
    </row>
    <row r="158" spans="3:25" x14ac:dyDescent="0.25">
      <c r="C158" s="129">
        <v>143</v>
      </c>
      <c r="D158" s="118">
        <v>1.44</v>
      </c>
      <c r="E158" s="130">
        <v>3.2681770691198102E-4</v>
      </c>
      <c r="G158" s="129">
        <v>143</v>
      </c>
      <c r="H158" s="119">
        <v>1.44</v>
      </c>
      <c r="I158" s="130">
        <v>1.7171953020784E-3</v>
      </c>
      <c r="K158" s="129">
        <v>143</v>
      </c>
      <c r="L158" s="119">
        <v>1.44</v>
      </c>
      <c r="M158" s="130">
        <v>2.1271046640782801E-3</v>
      </c>
      <c r="O158" s="129">
        <v>143</v>
      </c>
      <c r="P158" s="119">
        <v>1.44</v>
      </c>
      <c r="Q158" s="130">
        <v>3.6626970857598002E-4</v>
      </c>
      <c r="S158" s="129">
        <v>143</v>
      </c>
      <c r="T158" s="119">
        <v>1.44</v>
      </c>
      <c r="U158" s="130">
        <v>3.2901343148561198E-2</v>
      </c>
      <c r="W158" s="129">
        <v>143</v>
      </c>
      <c r="X158" s="119">
        <v>1.44</v>
      </c>
      <c r="Y158" s="130">
        <v>9.77773990175782E-3</v>
      </c>
    </row>
    <row r="159" spans="3:25" x14ac:dyDescent="0.25">
      <c r="C159" s="129">
        <v>144</v>
      </c>
      <c r="D159" s="118">
        <v>1.45</v>
      </c>
      <c r="E159" s="130">
        <v>3.19759237675062E-4</v>
      </c>
      <c r="G159" s="129">
        <v>144</v>
      </c>
      <c r="H159" s="119">
        <v>1.45</v>
      </c>
      <c r="I159" s="130">
        <v>1.6717816694892501E-3</v>
      </c>
      <c r="K159" s="129">
        <v>144</v>
      </c>
      <c r="L159" s="119">
        <v>1.45</v>
      </c>
      <c r="M159" s="130">
        <v>2.092240427382E-3</v>
      </c>
      <c r="O159" s="129">
        <v>144</v>
      </c>
      <c r="P159" s="119">
        <v>1.45</v>
      </c>
      <c r="Q159" s="130">
        <v>3.5940953878046999E-4</v>
      </c>
      <c r="S159" s="129">
        <v>144</v>
      </c>
      <c r="T159" s="119">
        <v>1.45</v>
      </c>
      <c r="U159" s="130">
        <v>3.2452509900457602E-2</v>
      </c>
      <c r="W159" s="129">
        <v>144</v>
      </c>
      <c r="X159" s="119">
        <v>1.45</v>
      </c>
      <c r="Y159" s="130">
        <v>9.6212086187060005E-3</v>
      </c>
    </row>
    <row r="160" spans="3:25" x14ac:dyDescent="0.25">
      <c r="C160" s="129">
        <v>145</v>
      </c>
      <c r="D160" s="118">
        <v>1.46</v>
      </c>
      <c r="E160" s="130">
        <v>3.1284997709422701E-4</v>
      </c>
      <c r="G160" s="129">
        <v>145</v>
      </c>
      <c r="H160" s="119">
        <v>1.46</v>
      </c>
      <c r="I160" s="130">
        <v>1.62611564511239E-3</v>
      </c>
      <c r="K160" s="129">
        <v>145</v>
      </c>
      <c r="L160" s="119">
        <v>1.46</v>
      </c>
      <c r="M160" s="130">
        <v>2.0577885148711401E-3</v>
      </c>
      <c r="O160" s="129">
        <v>145</v>
      </c>
      <c r="P160" s="119">
        <v>1.46</v>
      </c>
      <c r="Q160" s="130">
        <v>3.5218701031133502E-4</v>
      </c>
      <c r="S160" s="129">
        <v>145</v>
      </c>
      <c r="T160" s="119">
        <v>1.46</v>
      </c>
      <c r="U160" s="130">
        <v>3.2008181206408297E-2</v>
      </c>
      <c r="W160" s="129">
        <v>145</v>
      </c>
      <c r="X160" s="119">
        <v>1.46</v>
      </c>
      <c r="Y160" s="130">
        <v>9.4667045653693202E-3</v>
      </c>
    </row>
    <row r="161" spans="3:25" x14ac:dyDescent="0.25">
      <c r="C161" s="129">
        <v>146</v>
      </c>
      <c r="D161" s="118">
        <v>1.47</v>
      </c>
      <c r="E161" s="130">
        <v>3.0609246994707799E-4</v>
      </c>
      <c r="G161" s="129">
        <v>146</v>
      </c>
      <c r="H161" s="119">
        <v>1.47</v>
      </c>
      <c r="I161" s="130">
        <v>1.5804257982257399E-3</v>
      </c>
      <c r="K161" s="129">
        <v>146</v>
      </c>
      <c r="L161" s="119">
        <v>1.47</v>
      </c>
      <c r="M161" s="130">
        <v>2.0237584021347002E-3</v>
      </c>
      <c r="O161" s="129">
        <v>146</v>
      </c>
      <c r="P161" s="119">
        <v>1.47</v>
      </c>
      <c r="Q161" s="130">
        <v>3.4458164005474401E-4</v>
      </c>
      <c r="S161" s="129">
        <v>146</v>
      </c>
      <c r="T161" s="119">
        <v>1.47</v>
      </c>
      <c r="U161" s="130">
        <v>3.1568465122490098E-2</v>
      </c>
      <c r="W161" s="129">
        <v>146</v>
      </c>
      <c r="X161" s="119">
        <v>1.47</v>
      </c>
      <c r="Y161" s="130">
        <v>9.31429050048143E-3</v>
      </c>
    </row>
    <row r="162" spans="3:25" x14ac:dyDescent="0.25">
      <c r="C162" s="129">
        <v>147</v>
      </c>
      <c r="D162" s="118">
        <v>1.48</v>
      </c>
      <c r="E162" s="130">
        <v>2.9948371597620402E-4</v>
      </c>
      <c r="G162" s="129">
        <v>147</v>
      </c>
      <c r="H162" s="119">
        <v>1.48</v>
      </c>
      <c r="I162" s="130">
        <v>1.5475452954380299E-3</v>
      </c>
      <c r="K162" s="129">
        <v>147</v>
      </c>
      <c r="L162" s="119">
        <v>1.48</v>
      </c>
      <c r="M162" s="130">
        <v>1.9901542184617899E-3</v>
      </c>
      <c r="O162" s="129">
        <v>147</v>
      </c>
      <c r="P162" s="119">
        <v>1.48</v>
      </c>
      <c r="Q162" s="130">
        <v>3.3660649615439598E-4</v>
      </c>
      <c r="S162" s="129">
        <v>147</v>
      </c>
      <c r="T162" s="119">
        <v>1.48</v>
      </c>
      <c r="U162" s="130">
        <v>3.1133625195981601E-2</v>
      </c>
      <c r="W162" s="129">
        <v>147</v>
      </c>
      <c r="X162" s="119">
        <v>1.48</v>
      </c>
      <c r="Y162" s="130">
        <v>9.1639014863050296E-3</v>
      </c>
    </row>
    <row r="163" spans="3:25" x14ac:dyDescent="0.25">
      <c r="C163" s="129">
        <v>148</v>
      </c>
      <c r="D163" s="118">
        <v>1.49</v>
      </c>
      <c r="E163" s="130">
        <v>2.9302651134334299E-4</v>
      </c>
      <c r="G163" s="129">
        <v>148</v>
      </c>
      <c r="H163" s="119">
        <v>1.49</v>
      </c>
      <c r="I163" s="130">
        <v>1.5181981406116E-3</v>
      </c>
      <c r="K163" s="129">
        <v>148</v>
      </c>
      <c r="L163" s="119">
        <v>1.49</v>
      </c>
      <c r="M163" s="130">
        <v>1.9569704132542899E-3</v>
      </c>
      <c r="O163" s="129">
        <v>148</v>
      </c>
      <c r="P163" s="119">
        <v>1.49</v>
      </c>
      <c r="Q163" s="130">
        <v>3.29134576206814E-4</v>
      </c>
      <c r="S163" s="129">
        <v>148</v>
      </c>
      <c r="T163" s="119">
        <v>1.49</v>
      </c>
      <c r="U163" s="130">
        <v>3.0703478087100101E-2</v>
      </c>
      <c r="W163" s="129">
        <v>148</v>
      </c>
      <c r="X163" s="119">
        <v>1.49</v>
      </c>
      <c r="Y163" s="130">
        <v>9.0155538268763998E-3</v>
      </c>
    </row>
    <row r="164" spans="3:25" x14ac:dyDescent="0.25">
      <c r="C164" s="129">
        <v>149</v>
      </c>
      <c r="D164" s="118">
        <v>1.5</v>
      </c>
      <c r="E164" s="130">
        <v>2.8671618997116798E-4</v>
      </c>
      <c r="G164" s="129">
        <v>149</v>
      </c>
      <c r="H164" s="119">
        <v>1.5</v>
      </c>
      <c r="I164" s="130">
        <v>1.4881137318475399E-3</v>
      </c>
      <c r="K164" s="129">
        <v>149</v>
      </c>
      <c r="L164" s="119">
        <v>1.5</v>
      </c>
      <c r="M164" s="130">
        <v>1.92422937415521E-3</v>
      </c>
      <c r="O164" s="129">
        <v>149</v>
      </c>
      <c r="P164" s="119">
        <v>1.5</v>
      </c>
      <c r="Q164" s="130">
        <v>3.2405432628310898E-4</v>
      </c>
      <c r="S164" s="129">
        <v>149</v>
      </c>
      <c r="T164" s="119">
        <v>1.5</v>
      </c>
      <c r="U164" s="130">
        <v>3.0278070307329201E-2</v>
      </c>
      <c r="W164" s="129">
        <v>149</v>
      </c>
      <c r="X164" s="119">
        <v>1.5</v>
      </c>
      <c r="Y164" s="130">
        <v>8.86925400508198E-3</v>
      </c>
    </row>
    <row r="165" spans="3:25" x14ac:dyDescent="0.25">
      <c r="C165" s="129">
        <v>150</v>
      </c>
      <c r="D165" s="118">
        <v>1.51</v>
      </c>
      <c r="E165" s="130">
        <v>2.8055383207229302E-4</v>
      </c>
      <c r="G165" s="129">
        <v>150</v>
      </c>
      <c r="H165" s="119">
        <v>1.51</v>
      </c>
      <c r="I165" s="130">
        <v>1.45735757621288E-3</v>
      </c>
      <c r="K165" s="129">
        <v>150</v>
      </c>
      <c r="L165" s="119">
        <v>1.51</v>
      </c>
      <c r="M165" s="130">
        <v>1.89191408608936E-3</v>
      </c>
      <c r="O165" s="129">
        <v>150</v>
      </c>
      <c r="P165" s="119">
        <v>1.51</v>
      </c>
      <c r="Q165" s="130">
        <v>3.1888375424415298E-4</v>
      </c>
      <c r="S165" s="129">
        <v>150</v>
      </c>
      <c r="T165" s="119">
        <v>1.51</v>
      </c>
      <c r="U165" s="130">
        <v>2.9857438728752399E-2</v>
      </c>
      <c r="W165" s="129">
        <v>150</v>
      </c>
      <c r="X165" s="119">
        <v>1.51</v>
      </c>
      <c r="Y165" s="130">
        <v>8.7249389822674894E-3</v>
      </c>
    </row>
    <row r="166" spans="3:25" x14ac:dyDescent="0.25">
      <c r="C166" s="129">
        <v>151</v>
      </c>
      <c r="D166" s="118">
        <v>1.52</v>
      </c>
      <c r="E166" s="130">
        <v>2.74538682211105E-4</v>
      </c>
      <c r="G166" s="129">
        <v>151</v>
      </c>
      <c r="H166" s="119">
        <v>1.52</v>
      </c>
      <c r="I166" s="130">
        <v>1.4260143667022E-3</v>
      </c>
      <c r="K166" s="129">
        <v>151</v>
      </c>
      <c r="L166" s="119">
        <v>1.52</v>
      </c>
      <c r="M166" s="130">
        <v>1.86002935940918E-3</v>
      </c>
      <c r="O166" s="129">
        <v>151</v>
      </c>
      <c r="P166" s="119">
        <v>1.52</v>
      </c>
      <c r="Q166" s="130">
        <v>3.1352121656839498E-4</v>
      </c>
      <c r="S166" s="129">
        <v>151</v>
      </c>
      <c r="T166" s="119">
        <v>1.52</v>
      </c>
      <c r="U166" s="130">
        <v>2.9441795733768299E-2</v>
      </c>
      <c r="W166" s="129">
        <v>151</v>
      </c>
      <c r="X166" s="119">
        <v>1.52</v>
      </c>
      <c r="Y166" s="130">
        <v>8.5826733092027804E-3</v>
      </c>
    </row>
    <row r="167" spans="3:25" x14ac:dyDescent="0.25">
      <c r="C167" s="129">
        <v>152</v>
      </c>
      <c r="D167" s="118">
        <v>1.53</v>
      </c>
      <c r="E167" s="130">
        <v>2.6866740207638298E-4</v>
      </c>
      <c r="G167" s="129">
        <v>152</v>
      </c>
      <c r="H167" s="119">
        <v>1.53</v>
      </c>
      <c r="I167" s="130">
        <v>1.39418042092645E-3</v>
      </c>
      <c r="K167" s="129">
        <v>152</v>
      </c>
      <c r="L167" s="119">
        <v>1.53</v>
      </c>
      <c r="M167" s="130">
        <v>1.8285910120936901E-3</v>
      </c>
      <c r="O167" s="129">
        <v>152</v>
      </c>
      <c r="P167" s="119">
        <v>1.53</v>
      </c>
      <c r="Q167" s="130">
        <v>3.0789450759552899E-4</v>
      </c>
      <c r="S167" s="129">
        <v>152</v>
      </c>
      <c r="T167" s="119">
        <v>1.53</v>
      </c>
      <c r="U167" s="130">
        <v>2.9030953433370602E-2</v>
      </c>
      <c r="W167" s="129">
        <v>152</v>
      </c>
      <c r="X167" s="119">
        <v>1.53</v>
      </c>
      <c r="Y167" s="130">
        <v>8.4423991379048591E-3</v>
      </c>
    </row>
    <row r="168" spans="3:25" x14ac:dyDescent="0.25">
      <c r="C168" s="129">
        <v>153</v>
      </c>
      <c r="D168" s="118">
        <v>1.54</v>
      </c>
      <c r="E168" s="130">
        <v>2.6293862628607801E-4</v>
      </c>
      <c r="G168" s="129">
        <v>153</v>
      </c>
      <c r="H168" s="119">
        <v>1.54</v>
      </c>
      <c r="I168" s="130">
        <v>1.36195155343698E-3</v>
      </c>
      <c r="K168" s="129">
        <v>153</v>
      </c>
      <c r="L168" s="119">
        <v>1.54</v>
      </c>
      <c r="M168" s="130">
        <v>1.7975852125597599E-3</v>
      </c>
      <c r="O168" s="129">
        <v>153</v>
      </c>
      <c r="P168" s="119">
        <v>1.54</v>
      </c>
      <c r="Q168" s="130">
        <v>3.0196641350466701E-4</v>
      </c>
      <c r="S168" s="129">
        <v>153</v>
      </c>
      <c r="T168" s="119">
        <v>1.54</v>
      </c>
      <c r="U168" s="130">
        <v>2.8624920527133699E-2</v>
      </c>
      <c r="W168" s="129">
        <v>153</v>
      </c>
      <c r="X168" s="119">
        <v>1.54</v>
      </c>
      <c r="Y168" s="130">
        <v>8.3040899605385694E-3</v>
      </c>
    </row>
    <row r="169" spans="3:25" x14ac:dyDescent="0.25">
      <c r="C169" s="129">
        <v>154</v>
      </c>
      <c r="D169" s="118">
        <v>1.55</v>
      </c>
      <c r="E169" s="130">
        <v>2.5735062415188599E-4</v>
      </c>
      <c r="G169" s="129">
        <v>154</v>
      </c>
      <c r="H169" s="119">
        <v>1.55</v>
      </c>
      <c r="I169" s="130">
        <v>1.33495035339836E-3</v>
      </c>
      <c r="K169" s="129">
        <v>154</v>
      </c>
      <c r="L169" s="119">
        <v>1.55</v>
      </c>
      <c r="M169" s="130">
        <v>1.7670134710973599E-3</v>
      </c>
      <c r="O169" s="129">
        <v>154</v>
      </c>
      <c r="P169" s="119">
        <v>1.55</v>
      </c>
      <c r="Q169" s="130">
        <v>2.9573274700951901E-4</v>
      </c>
      <c r="S169" s="129">
        <v>154</v>
      </c>
      <c r="T169" s="119">
        <v>1.55</v>
      </c>
      <c r="U169" s="130">
        <v>2.8223699846053302E-2</v>
      </c>
      <c r="W169" s="129">
        <v>154</v>
      </c>
      <c r="X169" s="119">
        <v>1.55</v>
      </c>
      <c r="Y169" s="130">
        <v>8.1677721887019796E-3</v>
      </c>
    </row>
    <row r="170" spans="3:25" x14ac:dyDescent="0.25">
      <c r="C170" s="129">
        <v>155</v>
      </c>
      <c r="D170" s="118">
        <v>1.56</v>
      </c>
      <c r="E170" s="130">
        <v>2.51901339569904E-4</v>
      </c>
      <c r="G170" s="129">
        <v>155</v>
      </c>
      <c r="H170" s="119">
        <v>1.56</v>
      </c>
      <c r="I170" s="130">
        <v>1.3159899908812599E-3</v>
      </c>
      <c r="K170" s="129">
        <v>155</v>
      </c>
      <c r="L170" s="119">
        <v>1.56</v>
      </c>
      <c r="M170" s="130">
        <v>1.7368766318817399E-3</v>
      </c>
      <c r="O170" s="129">
        <v>155</v>
      </c>
      <c r="P170" s="119">
        <v>1.56</v>
      </c>
      <c r="Q170" s="130">
        <v>2.89218322083538E-4</v>
      </c>
      <c r="S170" s="129">
        <v>155</v>
      </c>
      <c r="T170" s="119">
        <v>1.56</v>
      </c>
      <c r="U170" s="130">
        <v>2.7827287473554299E-2</v>
      </c>
      <c r="W170" s="129">
        <v>155</v>
      </c>
      <c r="X170" s="119">
        <v>1.56</v>
      </c>
      <c r="Y170" s="130">
        <v>8.0334322668025003E-3</v>
      </c>
    </row>
    <row r="171" spans="3:25" x14ac:dyDescent="0.25">
      <c r="C171" s="129">
        <v>156</v>
      </c>
      <c r="D171" s="118">
        <v>1.57</v>
      </c>
      <c r="E171" s="130">
        <v>2.4658853113587801E-4</v>
      </c>
      <c r="G171" s="129">
        <v>156</v>
      </c>
      <c r="H171" s="119">
        <v>1.57</v>
      </c>
      <c r="I171" s="130">
        <v>1.2965378813121599E-3</v>
      </c>
      <c r="K171" s="129">
        <v>156</v>
      </c>
      <c r="L171" s="119">
        <v>1.57</v>
      </c>
      <c r="M171" s="130">
        <v>1.70718055544495E-3</v>
      </c>
      <c r="O171" s="129">
        <v>156</v>
      </c>
      <c r="P171" s="119">
        <v>1.57</v>
      </c>
      <c r="Q171" s="130">
        <v>2.8247252793078901E-4</v>
      </c>
      <c r="S171" s="129">
        <v>156</v>
      </c>
      <c r="T171" s="119">
        <v>1.57</v>
      </c>
      <c r="U171" s="130">
        <v>2.7435757753346099E-2</v>
      </c>
      <c r="W171" s="129">
        <v>156</v>
      </c>
      <c r="X171" s="119">
        <v>1.57</v>
      </c>
      <c r="Y171" s="130">
        <v>7.9010262964207597E-3</v>
      </c>
    </row>
    <row r="172" spans="3:25" x14ac:dyDescent="0.25">
      <c r="C172" s="129">
        <v>157</v>
      </c>
      <c r="D172" s="118">
        <v>1.58</v>
      </c>
      <c r="E172" s="130">
        <v>2.41409799218831E-4</v>
      </c>
      <c r="G172" s="129">
        <v>157</v>
      </c>
      <c r="H172" s="119">
        <v>1.58</v>
      </c>
      <c r="I172" s="130">
        <v>1.2765989318956001E-3</v>
      </c>
      <c r="K172" s="129">
        <v>157</v>
      </c>
      <c r="L172" s="119">
        <v>1.58</v>
      </c>
      <c r="M172" s="130">
        <v>1.6779201003018101E-3</v>
      </c>
      <c r="O172" s="129">
        <v>157</v>
      </c>
      <c r="P172" s="119">
        <v>1.58</v>
      </c>
      <c r="Q172" s="130">
        <v>2.7648408467809002E-4</v>
      </c>
      <c r="S172" s="129">
        <v>157</v>
      </c>
      <c r="T172" s="119">
        <v>1.58</v>
      </c>
      <c r="U172" s="130">
        <v>2.7048998069820099E-2</v>
      </c>
      <c r="W172" s="129">
        <v>157</v>
      </c>
      <c r="X172" s="119">
        <v>1.58</v>
      </c>
      <c r="Y172" s="130">
        <v>7.7705430758871798E-3</v>
      </c>
    </row>
    <row r="173" spans="3:25" x14ac:dyDescent="0.25">
      <c r="C173" s="129">
        <v>158</v>
      </c>
      <c r="D173" s="118">
        <v>1.59</v>
      </c>
      <c r="E173" s="130">
        <v>2.36362610617998E-4</v>
      </c>
      <c r="G173" s="129">
        <v>158</v>
      </c>
      <c r="H173" s="119">
        <v>1.59</v>
      </c>
      <c r="I173" s="130">
        <v>1.25618797156119E-3</v>
      </c>
      <c r="K173" s="129">
        <v>158</v>
      </c>
      <c r="L173" s="119">
        <v>1.59</v>
      </c>
      <c r="M173" s="130">
        <v>1.64909187654805E-3</v>
      </c>
      <c r="O173" s="129">
        <v>158</v>
      </c>
      <c r="P173" s="119">
        <v>1.59</v>
      </c>
      <c r="Q173" s="130">
        <v>2.71601881964304E-4</v>
      </c>
      <c r="S173" s="129">
        <v>158</v>
      </c>
      <c r="T173" s="119">
        <v>1.59</v>
      </c>
      <c r="U173" s="130">
        <v>2.66669585764467E-2</v>
      </c>
      <c r="W173" s="129">
        <v>158</v>
      </c>
      <c r="X173" s="119">
        <v>1.59</v>
      </c>
      <c r="Y173" s="130">
        <v>7.6419870934267397E-3</v>
      </c>
    </row>
    <row r="174" spans="3:25" x14ac:dyDescent="0.25">
      <c r="C174" s="129">
        <v>159</v>
      </c>
      <c r="D174" s="118">
        <v>1.6</v>
      </c>
      <c r="E174" s="130">
        <v>2.31444320976662E-4</v>
      </c>
      <c r="G174" s="129">
        <v>159</v>
      </c>
      <c r="H174" s="119">
        <v>1.6</v>
      </c>
      <c r="I174" s="130">
        <v>1.2353282264544001E-3</v>
      </c>
      <c r="K174" s="129">
        <v>159</v>
      </c>
      <c r="L174" s="119">
        <v>1.6</v>
      </c>
      <c r="M174" s="130">
        <v>1.6206946301532701E-3</v>
      </c>
      <c r="O174" s="129">
        <v>159</v>
      </c>
      <c r="P174" s="119">
        <v>1.6</v>
      </c>
      <c r="Q174" s="130">
        <v>2.6640423843432202E-4</v>
      </c>
      <c r="S174" s="129">
        <v>159</v>
      </c>
      <c r="T174" s="119">
        <v>1.6</v>
      </c>
      <c r="U174" s="130">
        <v>2.62896082106303E-2</v>
      </c>
      <c r="W174" s="129">
        <v>159</v>
      </c>
      <c r="X174" s="119">
        <v>1.6</v>
      </c>
      <c r="Y174" s="130">
        <v>7.5153547233346597E-3</v>
      </c>
    </row>
    <row r="175" spans="3:25" x14ac:dyDescent="0.25">
      <c r="C175" s="129">
        <v>160</v>
      </c>
      <c r="D175" s="118">
        <v>1.61</v>
      </c>
      <c r="E175" s="130">
        <v>2.26652195116939E-4</v>
      </c>
      <c r="G175" s="129">
        <v>160</v>
      </c>
      <c r="H175" s="119">
        <v>1.61</v>
      </c>
      <c r="I175" s="130">
        <v>1.21405014411982E-3</v>
      </c>
      <c r="K175" s="129">
        <v>160</v>
      </c>
      <c r="L175" s="119">
        <v>1.61</v>
      </c>
      <c r="M175" s="130">
        <v>1.5927268091682999E-3</v>
      </c>
      <c r="O175" s="129">
        <v>160</v>
      </c>
      <c r="P175" s="119">
        <v>1.61</v>
      </c>
      <c r="Q175" s="130">
        <v>2.6091047579581003E-4</v>
      </c>
      <c r="S175" s="129">
        <v>160</v>
      </c>
      <c r="T175" s="119">
        <v>1.61</v>
      </c>
      <c r="U175" s="130">
        <v>2.59169086760037E-2</v>
      </c>
      <c r="W175" s="129">
        <v>160</v>
      </c>
      <c r="X175" s="119">
        <v>1.61</v>
      </c>
      <c r="Y175" s="130">
        <v>7.3906017289593496E-3</v>
      </c>
    </row>
    <row r="176" spans="3:25" x14ac:dyDescent="0.25">
      <c r="C176" s="129">
        <v>161</v>
      </c>
      <c r="D176" s="118">
        <v>1.62</v>
      </c>
      <c r="E176" s="130">
        <v>2.2198342545010901E-4</v>
      </c>
      <c r="G176" s="129">
        <v>161</v>
      </c>
      <c r="H176" s="119">
        <v>1.62</v>
      </c>
      <c r="I176" s="130">
        <v>1.1923900971326101E-3</v>
      </c>
      <c r="K176" s="129">
        <v>161</v>
      </c>
      <c r="L176" s="119">
        <v>1.62</v>
      </c>
      <c r="M176" s="130">
        <v>1.56518644257019E-3</v>
      </c>
      <c r="O176" s="129">
        <v>161</v>
      </c>
      <c r="P176" s="119">
        <v>1.62</v>
      </c>
      <c r="Q176" s="130">
        <v>2.58008240494595E-4</v>
      </c>
      <c r="S176" s="129">
        <v>161</v>
      </c>
      <c r="T176" s="119">
        <v>1.62</v>
      </c>
      <c r="U176" s="130">
        <v>2.5548811071492799E-2</v>
      </c>
      <c r="W176" s="129">
        <v>161</v>
      </c>
      <c r="X176" s="119">
        <v>1.62</v>
      </c>
      <c r="Y176" s="130">
        <v>7.2677130901399696E-3</v>
      </c>
    </row>
    <row r="177" spans="3:25" x14ac:dyDescent="0.25">
      <c r="C177" s="129">
        <v>162</v>
      </c>
      <c r="D177" s="118">
        <v>1.63</v>
      </c>
      <c r="E177" s="130">
        <v>2.1743851053650299E-4</v>
      </c>
      <c r="G177" s="129">
        <v>162</v>
      </c>
      <c r="H177" s="119">
        <v>1.63</v>
      </c>
      <c r="I177" s="130">
        <v>1.17038898346561E-3</v>
      </c>
      <c r="K177" s="129">
        <v>162</v>
      </c>
      <c r="L177" s="119">
        <v>1.63</v>
      </c>
      <c r="M177" s="130">
        <v>1.5380711616437199E-3</v>
      </c>
      <c r="O177" s="129">
        <v>162</v>
      </c>
      <c r="P177" s="119">
        <v>1.63</v>
      </c>
      <c r="Q177" s="130">
        <v>2.5689033404423202E-4</v>
      </c>
      <c r="S177" s="129">
        <v>162</v>
      </c>
      <c r="T177" s="119">
        <v>1.63</v>
      </c>
      <c r="U177" s="130">
        <v>2.5185263759281699E-2</v>
      </c>
      <c r="W177" s="129">
        <v>162</v>
      </c>
      <c r="X177" s="119">
        <v>1.63</v>
      </c>
      <c r="Y177" s="130">
        <v>7.1466730432496002E-3</v>
      </c>
    </row>
    <row r="178" spans="3:25" x14ac:dyDescent="0.25">
      <c r="C178" s="129">
        <v>163</v>
      </c>
      <c r="D178" s="118">
        <v>1.64</v>
      </c>
      <c r="E178" s="130">
        <v>2.1301159302511199E-4</v>
      </c>
      <c r="G178" s="129">
        <v>163</v>
      </c>
      <c r="H178" s="119">
        <v>1.64</v>
      </c>
      <c r="I178" s="130">
        <v>1.1480911748995399E-3</v>
      </c>
      <c r="K178" s="129">
        <v>163</v>
      </c>
      <c r="L178" s="119">
        <v>1.64</v>
      </c>
      <c r="M178" s="130">
        <v>1.5113782364786601E-3</v>
      </c>
      <c r="O178" s="129">
        <v>163</v>
      </c>
      <c r="P178" s="119">
        <v>1.64</v>
      </c>
      <c r="Q178" s="130">
        <v>2.5566138047178799E-4</v>
      </c>
      <c r="S178" s="129">
        <v>163</v>
      </c>
      <c r="T178" s="119">
        <v>1.64</v>
      </c>
      <c r="U178" s="130">
        <v>2.4826213456456601E-2</v>
      </c>
      <c r="W178" s="129">
        <v>163</v>
      </c>
      <c r="X178" s="119">
        <v>1.64</v>
      </c>
      <c r="Y178" s="130">
        <v>7.0274655365616797E-3</v>
      </c>
    </row>
    <row r="179" spans="3:25" x14ac:dyDescent="0.25">
      <c r="C179" s="129">
        <v>164</v>
      </c>
      <c r="D179" s="118">
        <v>1.65</v>
      </c>
      <c r="E179" s="130">
        <v>2.0869968892398699E-4</v>
      </c>
      <c r="G179" s="129">
        <v>164</v>
      </c>
      <c r="H179" s="119">
        <v>1.65</v>
      </c>
      <c r="I179" s="130">
        <v>1.12554357326913E-3</v>
      </c>
      <c r="K179" s="129">
        <v>164</v>
      </c>
      <c r="L179" s="119">
        <v>1.65</v>
      </c>
      <c r="M179" s="130">
        <v>1.4851048007477399E-3</v>
      </c>
      <c r="O179" s="129">
        <v>164</v>
      </c>
      <c r="P179" s="119">
        <v>1.65</v>
      </c>
      <c r="Q179" s="130">
        <v>2.5431480182186802E-4</v>
      </c>
      <c r="S179" s="129">
        <v>164</v>
      </c>
      <c r="T179" s="119">
        <v>1.65</v>
      </c>
      <c r="U179" s="130">
        <v>2.4471605479112101E-2</v>
      </c>
      <c r="W179" s="129">
        <v>164</v>
      </c>
      <c r="X179" s="119">
        <v>1.65</v>
      </c>
      <c r="Y179" s="130">
        <v>6.9100983431391403E-3</v>
      </c>
    </row>
    <row r="180" spans="3:25" x14ac:dyDescent="0.25">
      <c r="C180" s="129">
        <v>165</v>
      </c>
      <c r="D180" s="118">
        <v>1.66</v>
      </c>
      <c r="E180" s="130">
        <v>2.0450412882044801E-4</v>
      </c>
      <c r="G180" s="129">
        <v>165</v>
      </c>
      <c r="H180" s="119">
        <v>1.66</v>
      </c>
      <c r="I180" s="130">
        <v>1.1045547998482E-3</v>
      </c>
      <c r="K180" s="129">
        <v>165</v>
      </c>
      <c r="L180" s="119">
        <v>1.66</v>
      </c>
      <c r="M180" s="130">
        <v>1.4592480600829E-3</v>
      </c>
      <c r="O180" s="129">
        <v>165</v>
      </c>
      <c r="P180" s="119">
        <v>1.66</v>
      </c>
      <c r="Q180" s="130">
        <v>2.5284406867042601E-4</v>
      </c>
      <c r="S180" s="129">
        <v>165</v>
      </c>
      <c r="T180" s="119">
        <v>1.66</v>
      </c>
      <c r="U180" s="130">
        <v>2.4121382408640299E-2</v>
      </c>
      <c r="W180" s="129">
        <v>165</v>
      </c>
      <c r="X180" s="119">
        <v>1.66</v>
      </c>
      <c r="Y180" s="130">
        <v>6.7945299096914798E-3</v>
      </c>
    </row>
    <row r="181" spans="3:25" x14ac:dyDescent="0.25">
      <c r="C181" s="129">
        <v>166</v>
      </c>
      <c r="D181" s="118">
        <v>1.67</v>
      </c>
      <c r="E181" s="130">
        <v>2.00418200215735E-4</v>
      </c>
      <c r="G181" s="129">
        <v>166</v>
      </c>
      <c r="H181" s="119">
        <v>1.67</v>
      </c>
      <c r="I181" s="130">
        <v>1.0939533041851299E-3</v>
      </c>
      <c r="K181" s="129">
        <v>166</v>
      </c>
      <c r="L181" s="119">
        <v>1.67</v>
      </c>
      <c r="M181" s="130">
        <v>1.43380496394127E-3</v>
      </c>
      <c r="O181" s="129">
        <v>166</v>
      </c>
      <c r="P181" s="119">
        <v>1.67</v>
      </c>
      <c r="Q181" s="130">
        <v>2.5124425982142601E-4</v>
      </c>
      <c r="S181" s="129">
        <v>166</v>
      </c>
      <c r="T181" s="119">
        <v>1.67</v>
      </c>
      <c r="U181" s="130">
        <v>2.3775482852963201E-2</v>
      </c>
      <c r="W181" s="129">
        <v>166</v>
      </c>
      <c r="X181" s="119">
        <v>1.67</v>
      </c>
      <c r="Y181" s="130">
        <v>6.6807384745177899E-3</v>
      </c>
    </row>
    <row r="182" spans="3:25" x14ac:dyDescent="0.25">
      <c r="C182" s="129">
        <v>167</v>
      </c>
      <c r="D182" s="118">
        <v>1.68</v>
      </c>
      <c r="E182" s="130">
        <v>1.9644147037321799E-4</v>
      </c>
      <c r="G182" s="129">
        <v>167</v>
      </c>
      <c r="H182" s="119">
        <v>1.68</v>
      </c>
      <c r="I182" s="130">
        <v>1.08469970815887E-3</v>
      </c>
      <c r="K182" s="129">
        <v>167</v>
      </c>
      <c r="L182" s="119">
        <v>1.68</v>
      </c>
      <c r="M182" s="130">
        <v>1.4087721952071E-3</v>
      </c>
      <c r="O182" s="129">
        <v>167</v>
      </c>
      <c r="P182" s="119">
        <v>1.68</v>
      </c>
      <c r="Q182" s="130">
        <v>2.4951331747856198E-4</v>
      </c>
      <c r="S182" s="129">
        <v>167</v>
      </c>
      <c r="T182" s="119">
        <v>1.68</v>
      </c>
      <c r="U182" s="130">
        <v>2.3433844551397701E-2</v>
      </c>
      <c r="W182" s="129">
        <v>167</v>
      </c>
      <c r="X182" s="119">
        <v>1.68</v>
      </c>
      <c r="Y182" s="130">
        <v>6.5687056755180002E-3</v>
      </c>
    </row>
    <row r="183" spans="3:25" x14ac:dyDescent="0.25">
      <c r="C183" s="129">
        <v>168</v>
      </c>
      <c r="D183" s="118">
        <v>1.69</v>
      </c>
      <c r="E183" s="130">
        <v>1.92570901782612E-4</v>
      </c>
      <c r="G183" s="129">
        <v>168</v>
      </c>
      <c r="H183" s="119">
        <v>1.69</v>
      </c>
      <c r="I183" s="130">
        <v>1.07523516795202E-3</v>
      </c>
      <c r="K183" s="129">
        <v>168</v>
      </c>
      <c r="L183" s="119">
        <v>1.69</v>
      </c>
      <c r="M183" s="130">
        <v>1.3841461969160401E-3</v>
      </c>
      <c r="O183" s="129">
        <v>168</v>
      </c>
      <c r="P183" s="119">
        <v>1.69</v>
      </c>
      <c r="Q183" s="130">
        <v>2.4765069639444599E-4</v>
      </c>
      <c r="S183" s="129">
        <v>168</v>
      </c>
      <c r="T183" s="119">
        <v>1.69</v>
      </c>
      <c r="U183" s="130">
        <v>2.3096459159761999E-2</v>
      </c>
      <c r="W183" s="129">
        <v>168</v>
      </c>
      <c r="X183" s="119">
        <v>1.69</v>
      </c>
      <c r="Y183" s="130">
        <v>6.45841278557869E-3</v>
      </c>
    </row>
    <row r="184" spans="3:25" x14ac:dyDescent="0.25">
      <c r="C184" s="129">
        <v>169</v>
      </c>
      <c r="D184" s="118">
        <v>1.7</v>
      </c>
      <c r="E184" s="130">
        <v>1.8880340300241901E-4</v>
      </c>
      <c r="G184" s="129">
        <v>169</v>
      </c>
      <c r="H184" s="119">
        <v>1.7</v>
      </c>
      <c r="I184" s="130">
        <v>1.06556692848046E-3</v>
      </c>
      <c r="K184" s="129">
        <v>169</v>
      </c>
      <c r="L184" s="119">
        <v>1.7</v>
      </c>
      <c r="M184" s="130">
        <v>1.3599229731503901E-3</v>
      </c>
      <c r="O184" s="129">
        <v>169</v>
      </c>
      <c r="P184" s="119">
        <v>1.7</v>
      </c>
      <c r="Q184" s="130">
        <v>2.4565718966942799E-4</v>
      </c>
      <c r="S184" s="129">
        <v>169</v>
      </c>
      <c r="T184" s="119">
        <v>1.7</v>
      </c>
      <c r="U184" s="130">
        <v>2.27632873382944E-2</v>
      </c>
      <c r="W184" s="129">
        <v>169</v>
      </c>
      <c r="X184" s="119">
        <v>1.7</v>
      </c>
      <c r="Y184" s="130">
        <v>6.3498405724175004E-3</v>
      </c>
    </row>
    <row r="185" spans="3:25" x14ac:dyDescent="0.25">
      <c r="C185" s="129">
        <v>170</v>
      </c>
      <c r="D185" s="118">
        <v>1.71</v>
      </c>
      <c r="E185" s="130">
        <v>1.8513744641468599E-4</v>
      </c>
      <c r="G185" s="129">
        <v>170</v>
      </c>
      <c r="H185" s="119">
        <v>1.71</v>
      </c>
      <c r="I185" s="130">
        <v>1.0556623706787401E-3</v>
      </c>
      <c r="K185" s="129">
        <v>170</v>
      </c>
      <c r="L185" s="119">
        <v>1.71</v>
      </c>
      <c r="M185" s="130">
        <v>1.3455853977640301E-3</v>
      </c>
      <c r="O185" s="129">
        <v>170</v>
      </c>
      <c r="P185" s="119">
        <v>1.71</v>
      </c>
      <c r="Q185" s="130">
        <v>2.4353476535213399E-4</v>
      </c>
      <c r="S185" s="129">
        <v>170</v>
      </c>
      <c r="T185" s="119">
        <v>1.71</v>
      </c>
      <c r="U185" s="130">
        <v>2.2434203011032699E-2</v>
      </c>
      <c r="W185" s="129">
        <v>170</v>
      </c>
      <c r="X185" s="119">
        <v>1.71</v>
      </c>
      <c r="Y185" s="130">
        <v>6.2429693713406398E-3</v>
      </c>
    </row>
    <row r="186" spans="3:25" x14ac:dyDescent="0.25">
      <c r="C186" s="129">
        <v>171</v>
      </c>
      <c r="D186" s="118">
        <v>1.72</v>
      </c>
      <c r="E186" s="130">
        <v>1.81569345494443E-4</v>
      </c>
      <c r="G186" s="129">
        <v>171</v>
      </c>
      <c r="H186" s="119">
        <v>1.72</v>
      </c>
      <c r="I186" s="130">
        <v>1.0455268650540999E-3</v>
      </c>
      <c r="K186" s="129">
        <v>171</v>
      </c>
      <c r="L186" s="119">
        <v>1.72</v>
      </c>
      <c r="M186" s="130">
        <v>1.3388081447750001E-3</v>
      </c>
      <c r="O186" s="129">
        <v>171</v>
      </c>
      <c r="P186" s="119">
        <v>1.72</v>
      </c>
      <c r="Q186" s="130">
        <v>2.41286413874567E-4</v>
      </c>
      <c r="S186" s="129">
        <v>171</v>
      </c>
      <c r="T186" s="119">
        <v>1.72</v>
      </c>
      <c r="U186" s="130">
        <v>2.21091345779325E-2</v>
      </c>
      <c r="W186" s="129">
        <v>171</v>
      </c>
      <c r="X186" s="119">
        <v>1.72</v>
      </c>
      <c r="Y186" s="130">
        <v>6.1377951861162497E-3</v>
      </c>
    </row>
    <row r="187" spans="3:25" x14ac:dyDescent="0.25">
      <c r="C187" s="129">
        <v>172</v>
      </c>
      <c r="D187" s="118">
        <v>1.73</v>
      </c>
      <c r="E187" s="130">
        <v>1.7809727422142299E-4</v>
      </c>
      <c r="G187" s="129">
        <v>172</v>
      </c>
      <c r="H187" s="119">
        <v>1.73</v>
      </c>
      <c r="I187" s="130">
        <v>1.03515596742935E-3</v>
      </c>
      <c r="K187" s="129">
        <v>172</v>
      </c>
      <c r="L187" s="119">
        <v>1.73</v>
      </c>
      <c r="M187" s="130">
        <v>1.3307604586975401E-3</v>
      </c>
      <c r="O187" s="129">
        <v>172</v>
      </c>
      <c r="P187" s="119">
        <v>1.73</v>
      </c>
      <c r="Q187" s="130">
        <v>2.3891597964105201E-4</v>
      </c>
      <c r="S187" s="129">
        <v>172</v>
      </c>
      <c r="T187" s="119">
        <v>1.73</v>
      </c>
      <c r="U187" s="130">
        <v>2.1788087817369298E-2</v>
      </c>
      <c r="W187" s="129">
        <v>172</v>
      </c>
      <c r="X187" s="119">
        <v>1.73</v>
      </c>
      <c r="Y187" s="130">
        <v>6.0342841517464097E-3</v>
      </c>
    </row>
    <row r="188" spans="3:25" x14ac:dyDescent="0.25">
      <c r="C188" s="129">
        <v>173</v>
      </c>
      <c r="D188" s="118">
        <v>1.74</v>
      </c>
      <c r="E188" s="130">
        <v>1.7471866533654701E-4</v>
      </c>
      <c r="G188" s="129">
        <v>173</v>
      </c>
      <c r="H188" s="119">
        <v>1.74</v>
      </c>
      <c r="I188" s="130">
        <v>1.0245413643797899E-3</v>
      </c>
      <c r="K188" s="129">
        <v>173</v>
      </c>
      <c r="L188" s="119">
        <v>1.74</v>
      </c>
      <c r="M188" s="130">
        <v>1.32150007061353E-3</v>
      </c>
      <c r="O188" s="129">
        <v>173</v>
      </c>
      <c r="P188" s="119">
        <v>1.74</v>
      </c>
      <c r="Q188" s="130">
        <v>2.3642803132458399E-4</v>
      </c>
      <c r="S188" s="129">
        <v>173</v>
      </c>
      <c r="T188" s="119">
        <v>1.74</v>
      </c>
      <c r="U188" s="130">
        <v>2.1471040726330201E-2</v>
      </c>
      <c r="W188" s="129">
        <v>173</v>
      </c>
      <c r="X188" s="119">
        <v>1.74</v>
      </c>
      <c r="Y188" s="130">
        <v>5.9324126955677004E-3</v>
      </c>
    </row>
    <row r="189" spans="3:25" x14ac:dyDescent="0.25">
      <c r="C189" s="129">
        <v>174</v>
      </c>
      <c r="D189" s="118">
        <v>1.75</v>
      </c>
      <c r="E189" s="130">
        <v>1.71429895413348E-4</v>
      </c>
      <c r="G189" s="129">
        <v>174</v>
      </c>
      <c r="H189" s="119">
        <v>1.75</v>
      </c>
      <c r="I189" s="130">
        <v>1.01369809093753E-3</v>
      </c>
      <c r="K189" s="129">
        <v>174</v>
      </c>
      <c r="L189" s="119">
        <v>1.75</v>
      </c>
      <c r="M189" s="130">
        <v>1.3110788310549499E-3</v>
      </c>
      <c r="O189" s="129">
        <v>174</v>
      </c>
      <c r="P189" s="119">
        <v>1.75</v>
      </c>
      <c r="Q189" s="130">
        <v>2.3382776837451301E-4</v>
      </c>
      <c r="S189" s="129">
        <v>174</v>
      </c>
      <c r="T189" s="119">
        <v>1.75</v>
      </c>
      <c r="U189" s="130">
        <v>2.11578055547781E-2</v>
      </c>
      <c r="W189" s="129">
        <v>174</v>
      </c>
      <c r="X189" s="119">
        <v>1.75</v>
      </c>
      <c r="Y189" s="130">
        <v>5.83216043209477E-3</v>
      </c>
    </row>
    <row r="190" spans="3:25" x14ac:dyDescent="0.25">
      <c r="C190" s="129">
        <v>175</v>
      </c>
      <c r="D190" s="118">
        <v>1.76</v>
      </c>
      <c r="E190" s="130">
        <v>1.68230928842924E-4</v>
      </c>
      <c r="G190" s="129">
        <v>175</v>
      </c>
      <c r="H190" s="119">
        <v>1.76</v>
      </c>
      <c r="I190" s="130">
        <v>1.00262562109293E-3</v>
      </c>
      <c r="K190" s="129">
        <v>175</v>
      </c>
      <c r="L190" s="119">
        <v>1.76</v>
      </c>
      <c r="M190" s="130">
        <v>1.2995381662428999E-3</v>
      </c>
      <c r="O190" s="129">
        <v>175</v>
      </c>
      <c r="P190" s="119">
        <v>1.76</v>
      </c>
      <c r="Q190" s="130">
        <v>2.31120909958626E-4</v>
      </c>
      <c r="S190" s="129">
        <v>175</v>
      </c>
      <c r="T190" s="119">
        <v>1.76</v>
      </c>
      <c r="U190" s="130">
        <v>2.0848475928205899E-2</v>
      </c>
      <c r="W190" s="129">
        <v>175</v>
      </c>
      <c r="X190" s="119">
        <v>1.76</v>
      </c>
      <c r="Y190" s="130">
        <v>5.73350680523788E-3</v>
      </c>
    </row>
    <row r="191" spans="3:25" x14ac:dyDescent="0.25">
      <c r="C191" s="129">
        <v>176</v>
      </c>
      <c r="D191" s="118">
        <v>1.77</v>
      </c>
      <c r="E191" s="130">
        <v>1.65116359063528E-4</v>
      </c>
      <c r="G191" s="129">
        <v>176</v>
      </c>
      <c r="H191" s="119">
        <v>1.77</v>
      </c>
      <c r="I191" s="130">
        <v>9.913263208325019E-4</v>
      </c>
      <c r="K191" s="129">
        <v>176</v>
      </c>
      <c r="L191" s="119">
        <v>1.77</v>
      </c>
      <c r="M191" s="130">
        <v>1.28694822198706E-3</v>
      </c>
      <c r="O191" s="129">
        <v>176</v>
      </c>
      <c r="P191" s="119">
        <v>1.77</v>
      </c>
      <c r="Q191" s="130">
        <v>2.2831359351664E-4</v>
      </c>
      <c r="S191" s="129">
        <v>176</v>
      </c>
      <c r="T191" s="119">
        <v>1.77</v>
      </c>
      <c r="U191" s="130">
        <v>2.0542912800209E-2</v>
      </c>
      <c r="W191" s="129">
        <v>176</v>
      </c>
      <c r="X191" s="119">
        <v>1.77</v>
      </c>
      <c r="Y191" s="130">
        <v>5.6364311346823502E-3</v>
      </c>
    </row>
    <row r="192" spans="3:25" x14ac:dyDescent="0.25">
      <c r="C192" s="129">
        <v>177</v>
      </c>
      <c r="D192" s="118">
        <v>1.78</v>
      </c>
      <c r="E192" s="130">
        <v>1.6208609655882699E-4</v>
      </c>
      <c r="G192" s="129">
        <v>177</v>
      </c>
      <c r="H192" s="119">
        <v>1.78</v>
      </c>
      <c r="I192" s="130">
        <v>9.798174229250921E-4</v>
      </c>
      <c r="K192" s="129">
        <v>177</v>
      </c>
      <c r="L192" s="119">
        <v>1.78</v>
      </c>
      <c r="M192" s="130">
        <v>1.27335605056821E-3</v>
      </c>
      <c r="O192" s="129">
        <v>177</v>
      </c>
      <c r="P192" s="119">
        <v>1.78</v>
      </c>
      <c r="Q192" s="130">
        <v>2.2541228251094999E-4</v>
      </c>
      <c r="S192" s="129">
        <v>177</v>
      </c>
      <c r="T192" s="119">
        <v>1.78</v>
      </c>
      <c r="U192" s="130">
        <v>2.0241081834109099E-2</v>
      </c>
      <c r="W192" s="129">
        <v>177</v>
      </c>
      <c r="X192" s="119">
        <v>1.78</v>
      </c>
      <c r="Y192" s="130">
        <v>5.5409126583025698E-3</v>
      </c>
    </row>
    <row r="193" spans="3:25" x14ac:dyDescent="0.25">
      <c r="C193" s="129">
        <v>178</v>
      </c>
      <c r="D193" s="118">
        <v>1.79</v>
      </c>
      <c r="E193" s="130">
        <v>1.5913689155425299E-4</v>
      </c>
      <c r="G193" s="129">
        <v>178</v>
      </c>
      <c r="H193" s="119">
        <v>1.79</v>
      </c>
      <c r="I193" s="130">
        <v>9.6810962135396804E-4</v>
      </c>
      <c r="K193" s="129">
        <v>178</v>
      </c>
      <c r="L193" s="119">
        <v>1.79</v>
      </c>
      <c r="M193" s="130">
        <v>1.25881367561363E-3</v>
      </c>
      <c r="O193" s="129">
        <v>178</v>
      </c>
      <c r="P193" s="119">
        <v>1.79</v>
      </c>
      <c r="Q193" s="130">
        <v>2.22423682932616E-4</v>
      </c>
      <c r="S193" s="129">
        <v>178</v>
      </c>
      <c r="T193" s="119">
        <v>1.79</v>
      </c>
      <c r="U193" s="130">
        <v>1.9942970367384901E-2</v>
      </c>
      <c r="W193" s="129">
        <v>178</v>
      </c>
      <c r="X193" s="119">
        <v>1.79</v>
      </c>
      <c r="Y193" s="130">
        <v>5.44694284314798E-3</v>
      </c>
    </row>
    <row r="194" spans="3:25" x14ac:dyDescent="0.25">
      <c r="C194" s="129">
        <v>179</v>
      </c>
      <c r="D194" s="118">
        <v>1.8</v>
      </c>
      <c r="E194" s="130">
        <v>1.56265358760346E-4</v>
      </c>
      <c r="G194" s="129">
        <v>179</v>
      </c>
      <c r="H194" s="119">
        <v>1.8</v>
      </c>
      <c r="I194" s="130">
        <v>9.5620756126369095E-4</v>
      </c>
      <c r="K194" s="129">
        <v>179</v>
      </c>
      <c r="L194" s="119">
        <v>1.8</v>
      </c>
      <c r="M194" s="130">
        <v>1.2433986835144401E-3</v>
      </c>
      <c r="O194" s="129">
        <v>179</v>
      </c>
      <c r="P194" s="119">
        <v>1.8</v>
      </c>
      <c r="Q194" s="130">
        <v>2.19354682653763E-4</v>
      </c>
      <c r="S194" s="129">
        <v>179</v>
      </c>
      <c r="T194" s="119">
        <v>1.8</v>
      </c>
      <c r="U194" s="130">
        <v>1.96484919458744E-2</v>
      </c>
      <c r="W194" s="129">
        <v>179</v>
      </c>
      <c r="X194" s="119">
        <v>1.8</v>
      </c>
      <c r="Y194" s="130">
        <v>5.3544939330179E-3</v>
      </c>
    </row>
    <row r="195" spans="3:25" x14ac:dyDescent="0.25">
      <c r="C195" s="129">
        <v>180</v>
      </c>
      <c r="D195" s="118">
        <v>1.81</v>
      </c>
      <c r="E195" s="130">
        <v>1.53471491469858E-4</v>
      </c>
      <c r="G195" s="129">
        <v>180</v>
      </c>
      <c r="H195" s="119">
        <v>1.81</v>
      </c>
      <c r="I195" s="130">
        <v>9.4412727073916504E-4</v>
      </c>
      <c r="K195" s="129">
        <v>180</v>
      </c>
      <c r="L195" s="119">
        <v>1.81</v>
      </c>
      <c r="M195" s="130">
        <v>1.2271499730246501E-3</v>
      </c>
      <c r="O195" s="129">
        <v>180</v>
      </c>
      <c r="P195" s="119">
        <v>1.81</v>
      </c>
      <c r="Q195" s="130">
        <v>2.1621221129065099E-4</v>
      </c>
      <c r="S195" s="129">
        <v>180</v>
      </c>
      <c r="T195" s="119">
        <v>1.81</v>
      </c>
      <c r="U195" s="130">
        <v>1.9357612064274499E-2</v>
      </c>
      <c r="W195" s="129">
        <v>180</v>
      </c>
      <c r="X195" s="119">
        <v>1.81</v>
      </c>
      <c r="Y195" s="130">
        <v>5.2635394133565497E-3</v>
      </c>
    </row>
    <row r="196" spans="3:25" x14ac:dyDescent="0.25">
      <c r="C196" s="129">
        <v>181</v>
      </c>
      <c r="D196" s="118">
        <v>1.82</v>
      </c>
      <c r="E196" s="130">
        <v>1.50751568068376E-4</v>
      </c>
      <c r="G196" s="129">
        <v>181</v>
      </c>
      <c r="H196" s="119">
        <v>1.82</v>
      </c>
      <c r="I196" s="130">
        <v>9.3189149311544703E-4</v>
      </c>
      <c r="K196" s="129">
        <v>181</v>
      </c>
      <c r="L196" s="119">
        <v>1.82</v>
      </c>
      <c r="M196" s="130">
        <v>1.2101329716521501E-3</v>
      </c>
      <c r="O196" s="129">
        <v>181</v>
      </c>
      <c r="P196" s="119">
        <v>1.82</v>
      </c>
      <c r="Q196" s="130">
        <v>2.1300332569261E-4</v>
      </c>
      <c r="S196" s="129">
        <v>181</v>
      </c>
      <c r="T196" s="119">
        <v>1.82</v>
      </c>
      <c r="U196" s="130">
        <v>1.90703334667073E-2</v>
      </c>
      <c r="W196" s="129">
        <v>181</v>
      </c>
      <c r="X196" s="119">
        <v>1.82</v>
      </c>
      <c r="Y196" s="130">
        <v>5.1740584728601196E-3</v>
      </c>
    </row>
    <row r="197" spans="3:25" x14ac:dyDescent="0.25">
      <c r="C197" s="129">
        <v>182</v>
      </c>
      <c r="D197" s="118">
        <v>1.83</v>
      </c>
      <c r="E197" s="130">
        <v>1.48102844460806E-4</v>
      </c>
      <c r="G197" s="129">
        <v>182</v>
      </c>
      <c r="H197" s="119">
        <v>1.83</v>
      </c>
      <c r="I197" s="130">
        <v>9.1950309866041502E-4</v>
      </c>
      <c r="K197" s="129">
        <v>182</v>
      </c>
      <c r="L197" s="119">
        <v>1.83</v>
      </c>
      <c r="M197" s="130">
        <v>1.1924098555135499E-3</v>
      </c>
      <c r="O197" s="129">
        <v>182</v>
      </c>
      <c r="P197" s="119">
        <v>1.83</v>
      </c>
      <c r="Q197" s="130">
        <v>2.09734977030035E-4</v>
      </c>
      <c r="S197" s="129">
        <v>182</v>
      </c>
      <c r="T197" s="119">
        <v>1.83</v>
      </c>
      <c r="U197" s="130">
        <v>1.8786489789735E-2</v>
      </c>
      <c r="W197" s="129">
        <v>182</v>
      </c>
      <c r="X197" s="119">
        <v>1.83</v>
      </c>
      <c r="Y197" s="130">
        <v>5.0860303128409797E-3</v>
      </c>
    </row>
    <row r="198" spans="3:25" x14ac:dyDescent="0.25">
      <c r="C198" s="129">
        <v>183</v>
      </c>
      <c r="D198" s="118">
        <v>1.84</v>
      </c>
      <c r="E198" s="130">
        <v>1.4552446064342801E-4</v>
      </c>
      <c r="G198" s="129">
        <v>183</v>
      </c>
      <c r="H198" s="119">
        <v>1.84</v>
      </c>
      <c r="I198" s="130">
        <v>9.06977120505988E-4</v>
      </c>
      <c r="K198" s="129">
        <v>183</v>
      </c>
      <c r="L198" s="119">
        <v>1.84</v>
      </c>
      <c r="M198" s="130">
        <v>1.17402563324689E-3</v>
      </c>
      <c r="O198" s="129">
        <v>183</v>
      </c>
      <c r="P198" s="119">
        <v>1.84</v>
      </c>
      <c r="Q198" s="130">
        <v>2.0641403867299499E-4</v>
      </c>
      <c r="S198" s="129">
        <v>183</v>
      </c>
      <c r="T198" s="119">
        <v>1.84</v>
      </c>
      <c r="U198" s="130">
        <v>1.85062295733079E-2</v>
      </c>
      <c r="W198" s="129">
        <v>183</v>
      </c>
      <c r="X198" s="119">
        <v>1.84</v>
      </c>
      <c r="Y198" s="130">
        <v>5.0145593966036302E-3</v>
      </c>
    </row>
    <row r="199" spans="3:25" x14ac:dyDescent="0.25">
      <c r="C199" s="129">
        <v>184</v>
      </c>
      <c r="D199" s="118">
        <v>1.85</v>
      </c>
      <c r="E199" s="130">
        <v>1.43014294624052E-4</v>
      </c>
      <c r="G199" s="129">
        <v>184</v>
      </c>
      <c r="H199" s="119">
        <v>1.85</v>
      </c>
      <c r="I199" s="130">
        <v>8.94342995919271E-4</v>
      </c>
      <c r="K199" s="129">
        <v>184</v>
      </c>
      <c r="L199" s="119">
        <v>1.85</v>
      </c>
      <c r="M199" s="130">
        <v>1.1550560711468701E-3</v>
      </c>
      <c r="O199" s="129">
        <v>184</v>
      </c>
      <c r="P199" s="119">
        <v>1.85</v>
      </c>
      <c r="Q199" s="130">
        <v>2.0304728609319401E-4</v>
      </c>
      <c r="S199" s="129">
        <v>184</v>
      </c>
      <c r="T199" s="119">
        <v>1.85</v>
      </c>
      <c r="U199" s="130">
        <v>1.8229365210151699E-2</v>
      </c>
      <c r="W199" s="129">
        <v>184</v>
      </c>
      <c r="X199" s="119">
        <v>1.85</v>
      </c>
      <c r="Y199" s="130">
        <v>4.9725394972531204E-3</v>
      </c>
    </row>
    <row r="200" spans="3:25" x14ac:dyDescent="0.25">
      <c r="C200" s="129">
        <v>185</v>
      </c>
      <c r="D200" s="118">
        <v>1.86</v>
      </c>
      <c r="E200" s="130">
        <v>1.4056919084972101E-4</v>
      </c>
      <c r="G200" s="129">
        <v>185</v>
      </c>
      <c r="H200" s="119">
        <v>1.86</v>
      </c>
      <c r="I200" s="130">
        <v>8.81602438879442E-4</v>
      </c>
      <c r="K200" s="129">
        <v>185</v>
      </c>
      <c r="L200" s="119">
        <v>1.86</v>
      </c>
      <c r="M200" s="130">
        <v>1.13553396007243E-3</v>
      </c>
      <c r="O200" s="129">
        <v>185</v>
      </c>
      <c r="P200" s="119">
        <v>1.86</v>
      </c>
      <c r="Q200" s="130">
        <v>1.99641361422775E-4</v>
      </c>
      <c r="S200" s="129">
        <v>185</v>
      </c>
      <c r="T200" s="119">
        <v>1.86</v>
      </c>
      <c r="U200" s="130">
        <v>1.79558491572736E-2</v>
      </c>
      <c r="W200" s="129">
        <v>185</v>
      </c>
      <c r="X200" s="119">
        <v>1.86</v>
      </c>
      <c r="Y200" s="130">
        <v>4.9310758806130799E-3</v>
      </c>
    </row>
    <row r="201" spans="3:25" x14ac:dyDescent="0.25">
      <c r="C201" s="129">
        <v>186</v>
      </c>
      <c r="D201" s="118">
        <v>1.87</v>
      </c>
      <c r="E201" s="130">
        <v>1.3818723443764701E-4</v>
      </c>
      <c r="G201" s="129">
        <v>186</v>
      </c>
      <c r="H201" s="119">
        <v>1.87</v>
      </c>
      <c r="I201" s="130">
        <v>8.6877049945905901E-4</v>
      </c>
      <c r="K201" s="129">
        <v>186</v>
      </c>
      <c r="L201" s="119">
        <v>1.87</v>
      </c>
      <c r="M201" s="130">
        <v>1.1155376552876E-3</v>
      </c>
      <c r="O201" s="129">
        <v>186</v>
      </c>
      <c r="P201" s="119">
        <v>1.87</v>
      </c>
      <c r="Q201" s="130">
        <v>1.96202743079704E-4</v>
      </c>
      <c r="S201" s="129">
        <v>186</v>
      </c>
      <c r="T201" s="119">
        <v>1.87</v>
      </c>
      <c r="U201" s="130">
        <v>1.76857641389494E-2</v>
      </c>
      <c r="W201" s="129">
        <v>186</v>
      </c>
      <c r="X201" s="119">
        <v>1.87</v>
      </c>
      <c r="Y201" s="130">
        <v>4.8901048485779303E-3</v>
      </c>
    </row>
    <row r="202" spans="3:25" x14ac:dyDescent="0.25">
      <c r="C202" s="129">
        <v>187</v>
      </c>
      <c r="D202" s="118">
        <v>1.88</v>
      </c>
      <c r="E202" s="130">
        <v>1.35867954619837E-4</v>
      </c>
      <c r="G202" s="129">
        <v>187</v>
      </c>
      <c r="H202" s="119">
        <v>1.88</v>
      </c>
      <c r="I202" s="130">
        <v>8.5587764664692395E-4</v>
      </c>
      <c r="K202" s="129">
        <v>187</v>
      </c>
      <c r="L202" s="119">
        <v>1.88</v>
      </c>
      <c r="M202" s="130">
        <v>1.09509766676198E-3</v>
      </c>
      <c r="O202" s="129">
        <v>187</v>
      </c>
      <c r="P202" s="119">
        <v>1.88</v>
      </c>
      <c r="Q202" s="130">
        <v>1.9273772004404699E-4</v>
      </c>
      <c r="S202" s="129">
        <v>187</v>
      </c>
      <c r="T202" s="119">
        <v>1.88</v>
      </c>
      <c r="U202" s="130">
        <v>1.7419001262862499E-2</v>
      </c>
      <c r="W202" s="129">
        <v>187</v>
      </c>
      <c r="X202" s="119">
        <v>1.88</v>
      </c>
      <c r="Y202" s="130">
        <v>4.8496279898585896E-3</v>
      </c>
    </row>
    <row r="203" spans="3:25" x14ac:dyDescent="0.25">
      <c r="C203" s="129">
        <v>188</v>
      </c>
      <c r="D203" s="118">
        <v>1.89</v>
      </c>
      <c r="E203" s="130">
        <v>1.33608478704486E-4</v>
      </c>
      <c r="G203" s="129">
        <v>188</v>
      </c>
      <c r="H203" s="119">
        <v>1.89</v>
      </c>
      <c r="I203" s="130">
        <v>8.4292446635884097E-4</v>
      </c>
      <c r="K203" s="129">
        <v>188</v>
      </c>
      <c r="L203" s="119">
        <v>1.89</v>
      </c>
      <c r="M203" s="130">
        <v>1.0742832339251699E-3</v>
      </c>
      <c r="O203" s="129">
        <v>188</v>
      </c>
      <c r="P203" s="119">
        <v>1.89</v>
      </c>
      <c r="Q203" s="130">
        <v>1.89252370387774E-4</v>
      </c>
      <c r="S203" s="129">
        <v>188</v>
      </c>
      <c r="T203" s="119">
        <v>1.89</v>
      </c>
      <c r="U203" s="130">
        <v>1.7155493550472699E-2</v>
      </c>
      <c r="W203" s="129">
        <v>188</v>
      </c>
      <c r="X203" s="119">
        <v>1.89</v>
      </c>
      <c r="Y203" s="130">
        <v>4.8096732105399496E-3</v>
      </c>
    </row>
    <row r="204" spans="3:25" x14ac:dyDescent="0.25">
      <c r="C204" s="129">
        <v>189</v>
      </c>
      <c r="D204" s="118">
        <v>1.9</v>
      </c>
      <c r="E204" s="130">
        <v>1.3140652369103101E-4</v>
      </c>
      <c r="G204" s="129">
        <v>189</v>
      </c>
      <c r="H204" s="119">
        <v>1.9</v>
      </c>
      <c r="I204" s="130">
        <v>8.2992997118807297E-4</v>
      </c>
      <c r="K204" s="129">
        <v>189</v>
      </c>
      <c r="L204" s="119">
        <v>1.9</v>
      </c>
      <c r="M204" s="130">
        <v>1.05313359978048E-3</v>
      </c>
      <c r="O204" s="129">
        <v>189</v>
      </c>
      <c r="P204" s="119">
        <v>1.9</v>
      </c>
      <c r="Q204" s="130">
        <v>1.8575507415877999E-4</v>
      </c>
      <c r="S204" s="129">
        <v>189</v>
      </c>
      <c r="T204" s="119">
        <v>1.9</v>
      </c>
      <c r="U204" s="130">
        <v>1.68952137082964E-2</v>
      </c>
      <c r="W204" s="129">
        <v>189</v>
      </c>
      <c r="X204" s="119">
        <v>1.9</v>
      </c>
      <c r="Y204" s="130">
        <v>4.7701825262741601E-3</v>
      </c>
    </row>
    <row r="205" spans="3:25" x14ac:dyDescent="0.25">
      <c r="C205" s="129">
        <v>190</v>
      </c>
      <c r="D205" s="118">
        <v>1.91</v>
      </c>
      <c r="E205" s="130">
        <v>1.2926034247681201E-4</v>
      </c>
      <c r="G205" s="129">
        <v>190</v>
      </c>
      <c r="H205" s="119">
        <v>1.91</v>
      </c>
      <c r="I205" s="130">
        <v>8.1691673112132895E-4</v>
      </c>
      <c r="K205" s="129">
        <v>190</v>
      </c>
      <c r="L205" s="119">
        <v>1.91</v>
      </c>
      <c r="M205" s="130">
        <v>1.0316967342106601E-3</v>
      </c>
      <c r="O205" s="129">
        <v>190</v>
      </c>
      <c r="P205" s="119">
        <v>1.91</v>
      </c>
      <c r="Q205" s="130">
        <v>1.8224933739417699E-4</v>
      </c>
      <c r="S205" s="129">
        <v>190</v>
      </c>
      <c r="T205" s="119">
        <v>1.91</v>
      </c>
      <c r="U205" s="130">
        <v>1.66381607887593E-2</v>
      </c>
      <c r="W205" s="129">
        <v>190</v>
      </c>
      <c r="X205" s="119">
        <v>1.91</v>
      </c>
      <c r="Y205" s="130">
        <v>4.7311833827101404E-3</v>
      </c>
    </row>
    <row r="206" spans="3:25" x14ac:dyDescent="0.25">
      <c r="C206" s="129">
        <v>191</v>
      </c>
      <c r="D206" s="118">
        <v>1.92</v>
      </c>
      <c r="E206" s="130">
        <v>1.27168758345579E-4</v>
      </c>
      <c r="G206" s="129">
        <v>191</v>
      </c>
      <c r="H206" s="119">
        <v>1.92</v>
      </c>
      <c r="I206" s="130">
        <v>8.0388723304622401E-4</v>
      </c>
      <c r="K206" s="129">
        <v>191</v>
      </c>
      <c r="L206" s="119">
        <v>1.92</v>
      </c>
      <c r="M206" s="130">
        <v>1.0100320901145099E-3</v>
      </c>
      <c r="O206" s="129">
        <v>191</v>
      </c>
      <c r="P206" s="119">
        <v>1.92</v>
      </c>
      <c r="Q206" s="130">
        <v>1.78740375846693E-4</v>
      </c>
      <c r="S206" s="129">
        <v>191</v>
      </c>
      <c r="T206" s="119">
        <v>1.92</v>
      </c>
      <c r="U206" s="130">
        <v>1.6384332520744001E-2</v>
      </c>
      <c r="W206" s="129">
        <v>191</v>
      </c>
      <c r="X206" s="119">
        <v>1.92</v>
      </c>
      <c r="Y206" s="130">
        <v>4.6926576843329603E-3</v>
      </c>
    </row>
    <row r="207" spans="3:25" x14ac:dyDescent="0.25">
      <c r="C207" s="129">
        <v>192</v>
      </c>
      <c r="D207" s="118">
        <v>1.93</v>
      </c>
      <c r="E207" s="130">
        <v>1.2513050618841599E-4</v>
      </c>
      <c r="G207" s="129">
        <v>192</v>
      </c>
      <c r="H207" s="119">
        <v>1.93</v>
      </c>
      <c r="I207" s="130">
        <v>7.9086900392835399E-4</v>
      </c>
      <c r="K207" s="129">
        <v>192</v>
      </c>
      <c r="L207" s="119">
        <v>1.93</v>
      </c>
      <c r="M207" s="130">
        <v>9.8817251559240107E-4</v>
      </c>
      <c r="O207" s="129">
        <v>192</v>
      </c>
      <c r="P207" s="119">
        <v>1.93</v>
      </c>
      <c r="Q207" s="130">
        <v>1.7523544054280001E-4</v>
      </c>
      <c r="S207" s="129">
        <v>192</v>
      </c>
      <c r="T207" s="119">
        <v>1.93</v>
      </c>
      <c r="U207" s="130">
        <v>1.6133636485979201E-2</v>
      </c>
      <c r="W207" s="129">
        <v>192</v>
      </c>
      <c r="X207" s="119">
        <v>1.93</v>
      </c>
      <c r="Y207" s="130">
        <v>4.6545772567047304E-3</v>
      </c>
    </row>
    <row r="208" spans="3:25" x14ac:dyDescent="0.25">
      <c r="C208" s="129">
        <v>193</v>
      </c>
      <c r="D208" s="118">
        <v>1.94</v>
      </c>
      <c r="E208" s="130">
        <v>1.2314294986137699E-4</v>
      </c>
      <c r="G208" s="129">
        <v>193</v>
      </c>
      <c r="H208" s="119">
        <v>1.94</v>
      </c>
      <c r="I208" s="130">
        <v>7.7786583332209599E-4</v>
      </c>
      <c r="K208" s="129">
        <v>193</v>
      </c>
      <c r="L208" s="119">
        <v>1.94</v>
      </c>
      <c r="M208" s="130">
        <v>9.6616300899451198E-4</v>
      </c>
      <c r="O208" s="129">
        <v>193</v>
      </c>
      <c r="P208" s="119">
        <v>1.94</v>
      </c>
      <c r="Q208" s="130">
        <v>1.7173886361495101E-4</v>
      </c>
      <c r="S208" s="129">
        <v>193</v>
      </c>
      <c r="T208" s="119">
        <v>1.94</v>
      </c>
      <c r="U208" s="130">
        <v>1.5886045645284699E-2</v>
      </c>
      <c r="W208" s="129">
        <v>193</v>
      </c>
      <c r="X208" s="119">
        <v>1.94</v>
      </c>
      <c r="Y208" s="130">
        <v>4.6169845441764298E-3</v>
      </c>
    </row>
    <row r="209" spans="3:25" x14ac:dyDescent="0.25">
      <c r="C209" s="129">
        <v>194</v>
      </c>
      <c r="D209" s="118">
        <v>1.95</v>
      </c>
      <c r="E209" s="130">
        <v>1.21204518118282E-4</v>
      </c>
      <c r="G209" s="129">
        <v>194</v>
      </c>
      <c r="H209" s="119">
        <v>1.95</v>
      </c>
      <c r="I209" s="130">
        <v>7.6489662897266403E-4</v>
      </c>
      <c r="K209" s="129">
        <v>194</v>
      </c>
      <c r="L209" s="119">
        <v>1.95</v>
      </c>
      <c r="M209" s="130">
        <v>9.4404654777930405E-4</v>
      </c>
      <c r="O209" s="129">
        <v>194</v>
      </c>
      <c r="P209" s="119">
        <v>1.95</v>
      </c>
      <c r="Q209" s="130">
        <v>1.6825397986723601E-4</v>
      </c>
      <c r="S209" s="129">
        <v>194</v>
      </c>
      <c r="T209" s="119">
        <v>1.95</v>
      </c>
      <c r="U209" s="130">
        <v>1.56415322842407E-2</v>
      </c>
      <c r="W209" s="129">
        <v>194</v>
      </c>
      <c r="X209" s="119">
        <v>1.95</v>
      </c>
      <c r="Y209" s="130">
        <v>4.5798122595335699E-3</v>
      </c>
    </row>
    <row r="210" spans="3:25" x14ac:dyDescent="0.25">
      <c r="C210" s="129">
        <v>195</v>
      </c>
      <c r="D210" s="118">
        <v>1.96</v>
      </c>
      <c r="E210" s="130">
        <v>1.19313682212615E-4</v>
      </c>
      <c r="G210" s="129">
        <v>195</v>
      </c>
      <c r="H210" s="119">
        <v>1.96</v>
      </c>
      <c r="I210" s="130">
        <v>7.5364579605734705E-4</v>
      </c>
      <c r="K210" s="129">
        <v>195</v>
      </c>
      <c r="L210" s="119">
        <v>1.96</v>
      </c>
      <c r="M210" s="130">
        <v>9.2186790319419602E-4</v>
      </c>
      <c r="O210" s="129">
        <v>195</v>
      </c>
      <c r="P210" s="119">
        <v>1.96</v>
      </c>
      <c r="Q210" s="130">
        <v>1.6478924097502499E-4</v>
      </c>
      <c r="S210" s="129">
        <v>195</v>
      </c>
      <c r="T210" s="119">
        <v>1.96</v>
      </c>
      <c r="U210" s="130">
        <v>1.5400068089615899E-2</v>
      </c>
      <c r="W210" s="129">
        <v>195</v>
      </c>
      <c r="X210" s="119">
        <v>1.96</v>
      </c>
      <c r="Y210" s="130">
        <v>4.5431072834592303E-3</v>
      </c>
    </row>
    <row r="211" spans="3:25" x14ac:dyDescent="0.25">
      <c r="C211" s="129">
        <v>196</v>
      </c>
      <c r="D211" s="118">
        <v>1.97</v>
      </c>
      <c r="E211" s="130">
        <v>1.1746914255252399E-4</v>
      </c>
      <c r="G211" s="129">
        <v>196</v>
      </c>
      <c r="H211" s="119">
        <v>1.97</v>
      </c>
      <c r="I211" s="130">
        <v>7.4815141039147597E-4</v>
      </c>
      <c r="K211" s="129">
        <v>196</v>
      </c>
      <c r="L211" s="119">
        <v>1.97</v>
      </c>
      <c r="M211" s="130">
        <v>8.9966150358436502E-4</v>
      </c>
      <c r="O211" s="129">
        <v>196</v>
      </c>
      <c r="P211" s="119">
        <v>1.97</v>
      </c>
      <c r="Q211" s="130">
        <v>1.61345106379516E-4</v>
      </c>
      <c r="S211" s="129">
        <v>196</v>
      </c>
      <c r="T211" s="119">
        <v>1.97</v>
      </c>
      <c r="U211" s="130">
        <v>1.51616242204316E-2</v>
      </c>
      <c r="W211" s="129">
        <v>196</v>
      </c>
      <c r="X211" s="119">
        <v>1.97</v>
      </c>
      <c r="Y211" s="130">
        <v>4.5068207935935398E-3</v>
      </c>
    </row>
    <row r="212" spans="3:25" x14ac:dyDescent="0.25">
      <c r="C212" s="129">
        <v>197</v>
      </c>
      <c r="D212" s="118">
        <v>1.98</v>
      </c>
      <c r="E212" s="130">
        <v>1.15670228076451E-4</v>
      </c>
      <c r="G212" s="129">
        <v>197</v>
      </c>
      <c r="H212" s="119">
        <v>1.98</v>
      </c>
      <c r="I212" s="130">
        <v>7.4237045692793398E-4</v>
      </c>
      <c r="K212" s="129">
        <v>197</v>
      </c>
      <c r="L212" s="119">
        <v>1.98</v>
      </c>
      <c r="M212" s="130">
        <v>8.7746283170404599E-4</v>
      </c>
      <c r="O212" s="129">
        <v>197</v>
      </c>
      <c r="P212" s="119">
        <v>1.98</v>
      </c>
      <c r="Q212" s="130">
        <v>1.5894805481282901E-4</v>
      </c>
      <c r="S212" s="129">
        <v>197</v>
      </c>
      <c r="T212" s="119">
        <v>1.98</v>
      </c>
      <c r="U212" s="130">
        <v>1.4926171374012901E-2</v>
      </c>
      <c r="W212" s="129">
        <v>197</v>
      </c>
      <c r="X212" s="119">
        <v>1.98</v>
      </c>
      <c r="Y212" s="130">
        <v>4.4709714806059698E-3</v>
      </c>
    </row>
    <row r="213" spans="3:25" x14ac:dyDescent="0.25">
      <c r="C213" s="129">
        <v>198</v>
      </c>
      <c r="D213" s="118">
        <v>1.99</v>
      </c>
      <c r="E213" s="130">
        <v>1.13914510763448E-4</v>
      </c>
      <c r="G213" s="129">
        <v>198</v>
      </c>
      <c r="H213" s="119">
        <v>1.99</v>
      </c>
      <c r="I213" s="130">
        <v>7.3631711304732595E-4</v>
      </c>
      <c r="K213" s="129">
        <v>198</v>
      </c>
      <c r="L213" s="119">
        <v>1.99</v>
      </c>
      <c r="M213" s="130">
        <v>8.7084841926495296E-4</v>
      </c>
      <c r="O213" s="129">
        <v>198</v>
      </c>
      <c r="P213" s="119">
        <v>1.99</v>
      </c>
      <c r="Q213" s="130">
        <v>1.5711479264928001E-4</v>
      </c>
      <c r="S213" s="129">
        <v>198</v>
      </c>
      <c r="T213" s="119">
        <v>1.99</v>
      </c>
      <c r="U213" s="130">
        <v>1.46936798473598E-2</v>
      </c>
      <c r="W213" s="129">
        <v>198</v>
      </c>
      <c r="X213" s="119">
        <v>1.99</v>
      </c>
      <c r="Y213" s="130">
        <v>4.4355412988915802E-3</v>
      </c>
    </row>
    <row r="214" spans="3:25" x14ac:dyDescent="0.25">
      <c r="C214" s="129">
        <v>199</v>
      </c>
      <c r="D214" s="118">
        <v>2</v>
      </c>
      <c r="E214" s="130">
        <v>1.12200633856211E-4</v>
      </c>
      <c r="G214" s="129">
        <v>199</v>
      </c>
      <c r="H214" s="119">
        <v>2</v>
      </c>
      <c r="I214" s="130">
        <v>7.2998597989011604E-4</v>
      </c>
      <c r="K214" s="129">
        <v>199</v>
      </c>
      <c r="L214" s="119">
        <v>2</v>
      </c>
      <c r="M214" s="130">
        <v>8.6634651248039898E-4</v>
      </c>
      <c r="O214" s="129">
        <v>199</v>
      </c>
      <c r="P214" s="119">
        <v>2</v>
      </c>
      <c r="Q214" s="130">
        <v>1.5770012333593401E-4</v>
      </c>
      <c r="S214" s="129">
        <v>199</v>
      </c>
      <c r="T214" s="119">
        <v>2</v>
      </c>
      <c r="U214" s="130">
        <v>1.4464119594149E-2</v>
      </c>
      <c r="W214" s="129">
        <v>199</v>
      </c>
      <c r="X214" s="119">
        <v>2</v>
      </c>
      <c r="Y214" s="130">
        <v>4.4005241578840802E-3</v>
      </c>
    </row>
    <row r="215" spans="3:25" x14ac:dyDescent="0.25">
      <c r="C215" s="129">
        <v>200</v>
      </c>
      <c r="D215" s="118">
        <v>2.0099999999999998</v>
      </c>
      <c r="E215" s="130">
        <v>1.10527281180019E-4</v>
      </c>
      <c r="G215" s="129">
        <v>200</v>
      </c>
      <c r="H215" s="119">
        <v>2.0099999999999998</v>
      </c>
      <c r="I215" s="130">
        <v>7.2338628473772495E-4</v>
      </c>
      <c r="K215" s="129">
        <v>200</v>
      </c>
      <c r="L215" s="119">
        <v>2.0099999999999998</v>
      </c>
      <c r="M215" s="130">
        <v>8.6145083511974499E-4</v>
      </c>
      <c r="O215" s="129">
        <v>200</v>
      </c>
      <c r="P215" s="119">
        <v>2.0099999999999998</v>
      </c>
      <c r="Q215" s="130">
        <v>1.58198774138787E-4</v>
      </c>
      <c r="S215" s="129">
        <v>200</v>
      </c>
      <c r="T215" s="119">
        <v>2.0099999999999998</v>
      </c>
      <c r="U215" s="130">
        <v>1.4256851204619199E-2</v>
      </c>
      <c r="W215" s="129">
        <v>200</v>
      </c>
      <c r="X215" s="119">
        <v>2.0099999999999998</v>
      </c>
      <c r="Y215" s="130">
        <v>4.3659232171699503E-3</v>
      </c>
    </row>
    <row r="216" spans="3:25" x14ac:dyDescent="0.25">
      <c r="C216" s="129">
        <v>201</v>
      </c>
      <c r="D216" s="118">
        <v>2.02</v>
      </c>
      <c r="E216" s="130">
        <v>1.08893176572479E-4</v>
      </c>
      <c r="G216" s="129">
        <v>201</v>
      </c>
      <c r="H216" s="119">
        <v>2.02</v>
      </c>
      <c r="I216" s="130">
        <v>7.1652766061678903E-4</v>
      </c>
      <c r="K216" s="129">
        <v>201</v>
      </c>
      <c r="L216" s="119">
        <v>2.02</v>
      </c>
      <c r="M216" s="130">
        <v>8.56179852824649E-4</v>
      </c>
      <c r="O216" s="129">
        <v>201</v>
      </c>
      <c r="P216" s="119">
        <v>2.02</v>
      </c>
      <c r="Q216" s="130">
        <v>1.58589781465229E-4</v>
      </c>
      <c r="S216" s="129">
        <v>201</v>
      </c>
      <c r="T216" s="119">
        <v>2.02</v>
      </c>
      <c r="U216" s="130">
        <v>1.41738444048536E-2</v>
      </c>
      <c r="W216" s="129">
        <v>201</v>
      </c>
      <c r="X216" s="119">
        <v>2.02</v>
      </c>
      <c r="Y216" s="130">
        <v>4.3317152589672798E-3</v>
      </c>
    </row>
    <row r="217" spans="3:25" x14ac:dyDescent="0.25">
      <c r="C217" s="129">
        <v>202</v>
      </c>
      <c r="D217" s="118">
        <v>2.0299999999999998</v>
      </c>
      <c r="E217" s="130">
        <v>1.07297096943995E-4</v>
      </c>
      <c r="G217" s="129">
        <v>202</v>
      </c>
      <c r="H217" s="119">
        <v>2.0299999999999998</v>
      </c>
      <c r="I217" s="130">
        <v>7.0941157514840998E-4</v>
      </c>
      <c r="K217" s="129">
        <v>202</v>
      </c>
      <c r="L217" s="119">
        <v>2.0299999999999998</v>
      </c>
      <c r="M217" s="130">
        <v>8.5055746352328805E-4</v>
      </c>
      <c r="O217" s="129">
        <v>202</v>
      </c>
      <c r="P217" s="119">
        <v>2.0299999999999998</v>
      </c>
      <c r="Q217" s="130">
        <v>1.58855280756478E-4</v>
      </c>
      <c r="S217" s="129">
        <v>202</v>
      </c>
      <c r="T217" s="119">
        <v>2.0299999999999998</v>
      </c>
      <c r="U217" s="130">
        <v>1.40846548474433E-2</v>
      </c>
      <c r="W217" s="129">
        <v>202</v>
      </c>
      <c r="X217" s="119">
        <v>2.0299999999999998</v>
      </c>
      <c r="Y217" s="130">
        <v>4.2979187734176003E-3</v>
      </c>
    </row>
    <row r="218" spans="3:25" x14ac:dyDescent="0.25">
      <c r="C218" s="129">
        <v>203</v>
      </c>
      <c r="D218" s="118">
        <v>2.04</v>
      </c>
      <c r="E218" s="130">
        <v>1.0573870156034801E-4</v>
      </c>
      <c r="G218" s="129">
        <v>203</v>
      </c>
      <c r="H218" s="119">
        <v>2.04</v>
      </c>
      <c r="I218" s="130">
        <v>7.0205990547473804E-4</v>
      </c>
      <c r="K218" s="129">
        <v>203</v>
      </c>
      <c r="L218" s="119">
        <v>2.04</v>
      </c>
      <c r="M218" s="130">
        <v>8.4460397085679598E-4</v>
      </c>
      <c r="O218" s="129">
        <v>203</v>
      </c>
      <c r="P218" s="119">
        <v>2.04</v>
      </c>
      <c r="Q218" s="130">
        <v>1.5897926208569799E-4</v>
      </c>
      <c r="S218" s="129">
        <v>203</v>
      </c>
      <c r="T218" s="119">
        <v>2.04</v>
      </c>
      <c r="U218" s="130">
        <v>1.3989600772677101E-2</v>
      </c>
      <c r="W218" s="129">
        <v>203</v>
      </c>
      <c r="X218" s="119">
        <v>2.04</v>
      </c>
      <c r="Y218" s="130">
        <v>4.2644975214449297E-3</v>
      </c>
    </row>
    <row r="219" spans="3:25" x14ac:dyDescent="0.25">
      <c r="C219" s="129">
        <v>204</v>
      </c>
      <c r="D219" s="118">
        <v>2.0499999999999998</v>
      </c>
      <c r="E219" s="130">
        <v>1.04215913474276E-4</v>
      </c>
      <c r="G219" s="129">
        <v>204</v>
      </c>
      <c r="H219" s="119">
        <v>2.0499999999999998</v>
      </c>
      <c r="I219" s="130">
        <v>6.9447467095330902E-4</v>
      </c>
      <c r="K219" s="129">
        <v>204</v>
      </c>
      <c r="L219" s="119">
        <v>2.0499999999999998</v>
      </c>
      <c r="M219" s="130">
        <v>8.3833255212105895E-4</v>
      </c>
      <c r="O219" s="129">
        <v>204</v>
      </c>
      <c r="P219" s="119">
        <v>2.0499999999999998</v>
      </c>
      <c r="Q219" s="130">
        <v>1.5895012536240201E-4</v>
      </c>
      <c r="S219" s="129">
        <v>204</v>
      </c>
      <c r="T219" s="119">
        <v>2.0499999999999998</v>
      </c>
      <c r="U219" s="130">
        <v>1.3888915869951101E-2</v>
      </c>
      <c r="W219" s="129">
        <v>204</v>
      </c>
      <c r="X219" s="119">
        <v>2.0499999999999998</v>
      </c>
      <c r="Y219" s="130">
        <v>4.2314814473432697E-3</v>
      </c>
    </row>
    <row r="220" spans="3:25" x14ac:dyDescent="0.25">
      <c r="C220" s="129">
        <v>205</v>
      </c>
      <c r="D220" s="118">
        <v>2.06</v>
      </c>
      <c r="E220" s="130">
        <v>1.02851317651243E-4</v>
      </c>
      <c r="G220" s="129">
        <v>205</v>
      </c>
      <c r="H220" s="119">
        <v>2.06</v>
      </c>
      <c r="I220" s="130">
        <v>6.8666977168985795E-4</v>
      </c>
      <c r="K220" s="129">
        <v>205</v>
      </c>
      <c r="L220" s="119">
        <v>2.06</v>
      </c>
      <c r="M220" s="130">
        <v>8.3177143145133996E-4</v>
      </c>
      <c r="O220" s="129">
        <v>205</v>
      </c>
      <c r="P220" s="119">
        <v>2.06</v>
      </c>
      <c r="Q220" s="130">
        <v>1.5875921826189699E-4</v>
      </c>
      <c r="S220" s="129">
        <v>205</v>
      </c>
      <c r="T220" s="119">
        <v>2.06</v>
      </c>
      <c r="U220" s="130">
        <v>1.37828911407141E-2</v>
      </c>
      <c r="W220" s="129">
        <v>205</v>
      </c>
      <c r="X220" s="119">
        <v>2.06</v>
      </c>
      <c r="Y220" s="130">
        <v>4.1988249572355099E-3</v>
      </c>
    </row>
    <row r="221" spans="3:25" x14ac:dyDescent="0.25">
      <c r="C221" s="129">
        <v>206</v>
      </c>
      <c r="D221" s="118">
        <v>2.0699999999999998</v>
      </c>
      <c r="E221" s="130">
        <v>1.01669101697043E-4</v>
      </c>
      <c r="G221" s="129">
        <v>206</v>
      </c>
      <c r="H221" s="119">
        <v>2.0699999999999998</v>
      </c>
      <c r="I221" s="130">
        <v>6.7866551651542598E-4</v>
      </c>
      <c r="K221" s="129">
        <v>206</v>
      </c>
      <c r="L221" s="119">
        <v>2.0699999999999998</v>
      </c>
      <c r="M221" s="130">
        <v>8.2493034059915595E-4</v>
      </c>
      <c r="O221" s="129">
        <v>206</v>
      </c>
      <c r="P221" s="119">
        <v>2.0699999999999998</v>
      </c>
      <c r="Q221" s="130">
        <v>1.58398760410931E-4</v>
      </c>
      <c r="S221" s="129">
        <v>206</v>
      </c>
      <c r="T221" s="119">
        <v>2.0699999999999998</v>
      </c>
      <c r="U221" s="130">
        <v>1.3671858962703501E-2</v>
      </c>
      <c r="W221" s="129">
        <v>206</v>
      </c>
      <c r="X221" s="119">
        <v>2.0699999999999998</v>
      </c>
      <c r="Y221" s="130">
        <v>4.1665659898126404E-3</v>
      </c>
    </row>
    <row r="222" spans="3:25" x14ac:dyDescent="0.25">
      <c r="C222" s="129">
        <v>207</v>
      </c>
      <c r="D222" s="118">
        <v>2.08</v>
      </c>
      <c r="E222" s="130">
        <v>1.00495556521531E-4</v>
      </c>
      <c r="G222" s="129">
        <v>207</v>
      </c>
      <c r="H222" s="119">
        <v>2.08</v>
      </c>
      <c r="I222" s="130">
        <v>6.7046701886157799E-4</v>
      </c>
      <c r="K222" s="129">
        <v>207</v>
      </c>
      <c r="L222" s="119">
        <v>2.08</v>
      </c>
      <c r="M222" s="130">
        <v>8.17834489493935E-4</v>
      </c>
      <c r="O222" s="129">
        <v>207</v>
      </c>
      <c r="P222" s="119">
        <v>2.08</v>
      </c>
      <c r="Q222" s="130">
        <v>1.57864577199043E-4</v>
      </c>
      <c r="S222" s="129">
        <v>207</v>
      </c>
      <c r="T222" s="119">
        <v>2.08</v>
      </c>
      <c r="U222" s="130">
        <v>1.35560498051335E-2</v>
      </c>
      <c r="W222" s="129">
        <v>207</v>
      </c>
      <c r="X222" s="119">
        <v>2.08</v>
      </c>
      <c r="Y222" s="130">
        <v>4.1346528631521096E-3</v>
      </c>
    </row>
    <row r="223" spans="3:25" x14ac:dyDescent="0.25">
      <c r="C223" s="129">
        <v>208</v>
      </c>
      <c r="D223" s="118">
        <v>2.09</v>
      </c>
      <c r="E223" s="130">
        <v>9.9331290284183804E-5</v>
      </c>
      <c r="G223" s="129">
        <v>208</v>
      </c>
      <c r="H223" s="119">
        <v>2.09</v>
      </c>
      <c r="I223" s="130">
        <v>6.6209425198712995E-4</v>
      </c>
      <c r="K223" s="129">
        <v>208</v>
      </c>
      <c r="L223" s="119">
        <v>2.09</v>
      </c>
      <c r="M223" s="130">
        <v>8.1049478084113398E-4</v>
      </c>
      <c r="O223" s="129">
        <v>208</v>
      </c>
      <c r="P223" s="119">
        <v>2.09</v>
      </c>
      <c r="Q223" s="130">
        <v>1.5715477388185699E-4</v>
      </c>
      <c r="S223" s="129">
        <v>208</v>
      </c>
      <c r="T223" s="119">
        <v>2.09</v>
      </c>
      <c r="U223" s="130">
        <v>1.3435715111021901E-2</v>
      </c>
      <c r="W223" s="129">
        <v>208</v>
      </c>
      <c r="X223" s="119">
        <v>2.09</v>
      </c>
      <c r="Y223" s="130">
        <v>4.1031284297715796E-3</v>
      </c>
    </row>
    <row r="224" spans="3:25" x14ac:dyDescent="0.25">
      <c r="C224" s="129">
        <v>209</v>
      </c>
      <c r="D224" s="118">
        <v>2.1</v>
      </c>
      <c r="E224" s="130">
        <v>9.8176858490932602E-5</v>
      </c>
      <c r="G224" s="129">
        <v>209</v>
      </c>
      <c r="H224" s="119">
        <v>2.1</v>
      </c>
      <c r="I224" s="130">
        <v>6.5356291738119705E-4</v>
      </c>
      <c r="K224" s="129">
        <v>209</v>
      </c>
      <c r="L224" s="119">
        <v>2.1</v>
      </c>
      <c r="M224" s="130">
        <v>8.0293679356075798E-4</v>
      </c>
      <c r="O224" s="129">
        <v>209</v>
      </c>
      <c r="P224" s="119">
        <v>2.1</v>
      </c>
      <c r="Q224" s="130">
        <v>1.5626958561240501E-4</v>
      </c>
      <c r="S224" s="129">
        <v>209</v>
      </c>
      <c r="T224" s="119">
        <v>2.1</v>
      </c>
      <c r="U224" s="130">
        <v>1.3311113790840099E-2</v>
      </c>
      <c r="W224" s="129">
        <v>209</v>
      </c>
      <c r="X224" s="119">
        <v>2.1</v>
      </c>
      <c r="Y224" s="130">
        <v>4.0719378228448403E-3</v>
      </c>
    </row>
    <row r="225" spans="3:25" x14ac:dyDescent="0.25">
      <c r="C225" s="129">
        <v>210</v>
      </c>
      <c r="D225" s="118">
        <v>2.11</v>
      </c>
      <c r="E225" s="130">
        <v>9.7033090894743301E-5</v>
      </c>
      <c r="G225" s="129">
        <v>210</v>
      </c>
      <c r="H225" s="119">
        <v>2.11</v>
      </c>
      <c r="I225" s="130">
        <v>6.4488277663197796E-4</v>
      </c>
      <c r="K225" s="129">
        <v>210</v>
      </c>
      <c r="L225" s="119">
        <v>2.11</v>
      </c>
      <c r="M225" s="130">
        <v>7.9516955618631096E-4</v>
      </c>
      <c r="O225" s="129">
        <v>210</v>
      </c>
      <c r="P225" s="119">
        <v>2.11</v>
      </c>
      <c r="Q225" s="130">
        <v>1.55211212888263E-4</v>
      </c>
      <c r="S225" s="129">
        <v>210</v>
      </c>
      <c r="T225" s="119">
        <v>2.11</v>
      </c>
      <c r="U225" s="130">
        <v>1.3182496399602299E-2</v>
      </c>
      <c r="W225" s="129">
        <v>210</v>
      </c>
      <c r="X225" s="119">
        <v>2.11</v>
      </c>
      <c r="Y225" s="130">
        <v>4.04112607321226E-3</v>
      </c>
    </row>
    <row r="226" spans="3:25" x14ac:dyDescent="0.25">
      <c r="C226" s="129">
        <v>211</v>
      </c>
      <c r="D226" s="118">
        <v>2.12</v>
      </c>
      <c r="E226" s="130">
        <v>9.5900579190789798E-5</v>
      </c>
      <c r="G226" s="129">
        <v>211</v>
      </c>
      <c r="H226" s="119">
        <v>2.12</v>
      </c>
      <c r="I226" s="130">
        <v>6.3607739167175902E-4</v>
      </c>
      <c r="K226" s="129">
        <v>211</v>
      </c>
      <c r="L226" s="119">
        <v>2.12</v>
      </c>
      <c r="M226" s="130">
        <v>7.8721240406901297E-4</v>
      </c>
      <c r="O226" s="129">
        <v>211</v>
      </c>
      <c r="P226" s="119">
        <v>2.12</v>
      </c>
      <c r="Q226" s="130">
        <v>1.5398370679787401E-4</v>
      </c>
      <c r="S226" s="129">
        <v>211</v>
      </c>
      <c r="T226" s="119">
        <v>2.12</v>
      </c>
      <c r="U226" s="130">
        <v>1.3050105561699801E-2</v>
      </c>
      <c r="W226" s="129">
        <v>211</v>
      </c>
      <c r="X226" s="119">
        <v>2.12</v>
      </c>
      <c r="Y226" s="130">
        <v>4.0106377015574103E-3</v>
      </c>
    </row>
    <row r="227" spans="3:25" x14ac:dyDescent="0.25">
      <c r="C227" s="129">
        <v>212</v>
      </c>
      <c r="D227" s="118">
        <v>2.13</v>
      </c>
      <c r="E227" s="130">
        <v>9.4780482760906199E-5</v>
      </c>
      <c r="G227" s="129">
        <v>212</v>
      </c>
      <c r="H227" s="119">
        <v>2.13</v>
      </c>
      <c r="I227" s="130">
        <v>6.2715674990194005E-4</v>
      </c>
      <c r="K227" s="129">
        <v>212</v>
      </c>
      <c r="L227" s="119">
        <v>2.13</v>
      </c>
      <c r="M227" s="130">
        <v>7.7908358246905505E-4</v>
      </c>
      <c r="O227" s="129">
        <v>212</v>
      </c>
      <c r="P227" s="119">
        <v>2.13</v>
      </c>
      <c r="Q227" s="130">
        <v>1.5259297235061499E-4</v>
      </c>
      <c r="S227" s="129">
        <v>212</v>
      </c>
      <c r="T227" s="119">
        <v>2.13</v>
      </c>
      <c r="U227" s="130">
        <v>1.29141757540605E-2</v>
      </c>
      <c r="W227" s="129">
        <v>212</v>
      </c>
      <c r="X227" s="119">
        <v>2.13</v>
      </c>
      <c r="Y227" s="130">
        <v>3.9805174955232702E-3</v>
      </c>
    </row>
    <row r="228" spans="3:25" x14ac:dyDescent="0.25">
      <c r="C228" s="129">
        <v>213</v>
      </c>
      <c r="D228" s="118">
        <v>2.14</v>
      </c>
      <c r="E228" s="130">
        <v>9.3674321518896506E-5</v>
      </c>
      <c r="G228" s="129">
        <v>213</v>
      </c>
      <c r="H228" s="119">
        <v>2.14</v>
      </c>
      <c r="I228" s="130">
        <v>6.1813593682875098E-4</v>
      </c>
      <c r="K228" s="129">
        <v>213</v>
      </c>
      <c r="L228" s="119">
        <v>2.14</v>
      </c>
      <c r="M228" s="130">
        <v>7.7079517714326296E-4</v>
      </c>
      <c r="O228" s="129">
        <v>213</v>
      </c>
      <c r="P228" s="119">
        <v>2.14</v>
      </c>
      <c r="Q228" s="130">
        <v>1.5104544807256499E-4</v>
      </c>
      <c r="S228" s="129">
        <v>213</v>
      </c>
      <c r="T228" s="119">
        <v>2.14</v>
      </c>
      <c r="U228" s="130">
        <v>1.2774931038289999E-2</v>
      </c>
      <c r="W228" s="129">
        <v>213</v>
      </c>
      <c r="X228" s="119">
        <v>2.14</v>
      </c>
      <c r="Y228" s="130">
        <v>3.9507116349350299E-3</v>
      </c>
    </row>
    <row r="229" spans="3:25" x14ac:dyDescent="0.25">
      <c r="C229" s="129">
        <v>214</v>
      </c>
      <c r="D229" s="118">
        <v>2.15</v>
      </c>
      <c r="E229" s="130">
        <v>9.2581892340225407E-5</v>
      </c>
      <c r="G229" s="129">
        <v>214</v>
      </c>
      <c r="H229" s="119">
        <v>2.15</v>
      </c>
      <c r="I229" s="130">
        <v>6.0903693586524205E-4</v>
      </c>
      <c r="K229" s="129">
        <v>214</v>
      </c>
      <c r="L229" s="119">
        <v>2.15</v>
      </c>
      <c r="M229" s="130">
        <v>7.6236291112621803E-4</v>
      </c>
      <c r="O229" s="129">
        <v>214</v>
      </c>
      <c r="P229" s="119">
        <v>2.15</v>
      </c>
      <c r="Q229" s="130">
        <v>1.4934929053034599E-4</v>
      </c>
      <c r="S229" s="129">
        <v>214</v>
      </c>
      <c r="T229" s="119">
        <v>2.15</v>
      </c>
      <c r="U229" s="130">
        <v>1.2632587041186799E-2</v>
      </c>
      <c r="W229" s="129">
        <v>214</v>
      </c>
      <c r="X229" s="119">
        <v>2.15</v>
      </c>
      <c r="Y229" s="130">
        <v>3.9212625283777296E-3</v>
      </c>
    </row>
    <row r="230" spans="3:25" x14ac:dyDescent="0.25">
      <c r="C230" s="129">
        <v>215</v>
      </c>
      <c r="D230" s="118">
        <v>2.16</v>
      </c>
      <c r="E230" s="130">
        <v>9.1501530906646001E-5</v>
      </c>
      <c r="G230" s="129">
        <v>215</v>
      </c>
      <c r="H230" s="119">
        <v>2.16</v>
      </c>
      <c r="I230" s="130">
        <v>6.0093329051058098E-4</v>
      </c>
      <c r="K230" s="129">
        <v>215</v>
      </c>
      <c r="L230" s="119">
        <v>2.16</v>
      </c>
      <c r="M230" s="130">
        <v>7.5380154094016399E-4</v>
      </c>
      <c r="O230" s="129">
        <v>215</v>
      </c>
      <c r="P230" s="119">
        <v>2.16</v>
      </c>
      <c r="Q230" s="130">
        <v>1.4791919122735401E-4</v>
      </c>
      <c r="S230" s="129">
        <v>215</v>
      </c>
      <c r="T230" s="119">
        <v>2.16</v>
      </c>
      <c r="U230" s="130">
        <v>1.24873521768237E-2</v>
      </c>
      <c r="W230" s="129">
        <v>215</v>
      </c>
      <c r="X230" s="119">
        <v>2.16</v>
      </c>
      <c r="Y230" s="130">
        <v>3.8921200129464601E-3</v>
      </c>
    </row>
    <row r="231" spans="3:25" x14ac:dyDescent="0.25">
      <c r="C231" s="129">
        <v>216</v>
      </c>
      <c r="D231" s="118">
        <v>2.17</v>
      </c>
      <c r="E231" s="130">
        <v>9.0432005745759097E-5</v>
      </c>
      <c r="G231" s="129">
        <v>216</v>
      </c>
      <c r="H231" s="119">
        <v>2.17</v>
      </c>
      <c r="I231" s="130">
        <v>5.95240678228002E-4</v>
      </c>
      <c r="K231" s="129">
        <v>216</v>
      </c>
      <c r="L231" s="119">
        <v>2.17</v>
      </c>
      <c r="M231" s="130">
        <v>7.4512522359506598E-4</v>
      </c>
      <c r="O231" s="129">
        <v>216</v>
      </c>
      <c r="P231" s="119">
        <v>2.17</v>
      </c>
      <c r="Q231" s="130">
        <v>1.4718194865897299E-4</v>
      </c>
      <c r="S231" s="129">
        <v>216</v>
      </c>
      <c r="T231" s="119">
        <v>2.17</v>
      </c>
      <c r="U231" s="130">
        <v>1.2339425328286E-2</v>
      </c>
      <c r="W231" s="129">
        <v>216</v>
      </c>
      <c r="X231" s="119">
        <v>2.17</v>
      </c>
      <c r="Y231" s="130">
        <v>3.8633222421500602E-3</v>
      </c>
    </row>
    <row r="232" spans="3:25" x14ac:dyDescent="0.25">
      <c r="C232" s="129">
        <v>217</v>
      </c>
      <c r="D232" s="118">
        <v>2.1800000000000002</v>
      </c>
      <c r="E232" s="130">
        <v>8.9372923932087695E-5</v>
      </c>
      <c r="G232" s="129">
        <v>217</v>
      </c>
      <c r="H232" s="119">
        <v>2.1800000000000002</v>
      </c>
      <c r="I232" s="130">
        <v>5.8952102136853603E-4</v>
      </c>
      <c r="K232" s="129">
        <v>217</v>
      </c>
      <c r="L232" s="119">
        <v>2.1800000000000002</v>
      </c>
      <c r="M232" s="130">
        <v>7.3634756687859999E-4</v>
      </c>
      <c r="O232" s="129">
        <v>217</v>
      </c>
      <c r="P232" s="119">
        <v>2.1800000000000002</v>
      </c>
      <c r="Q232" s="130">
        <v>1.4634107259133401E-4</v>
      </c>
      <c r="S232" s="129">
        <v>217</v>
      </c>
      <c r="T232" s="119">
        <v>2.1800000000000002</v>
      </c>
      <c r="U232" s="130">
        <v>1.21889961229628E-2</v>
      </c>
      <c r="W232" s="129">
        <v>217</v>
      </c>
      <c r="X232" s="119">
        <v>2.1800000000000002</v>
      </c>
      <c r="Y232" s="130">
        <v>3.8348244598325502E-3</v>
      </c>
    </row>
    <row r="233" spans="3:25" x14ac:dyDescent="0.25">
      <c r="C233" s="129">
        <v>218</v>
      </c>
      <c r="D233" s="118">
        <v>2.19</v>
      </c>
      <c r="E233" s="130">
        <v>8.8323878527219303E-5</v>
      </c>
      <c r="G233" s="129">
        <v>218</v>
      </c>
      <c r="H233" s="119">
        <v>2.19</v>
      </c>
      <c r="I233" s="130">
        <v>5.8378311613169101E-4</v>
      </c>
      <c r="K233" s="129">
        <v>218</v>
      </c>
      <c r="L233" s="119">
        <v>2.19</v>
      </c>
      <c r="M233" s="130">
        <v>7.2748164112198003E-4</v>
      </c>
      <c r="O233" s="129">
        <v>218</v>
      </c>
      <c r="P233" s="119">
        <v>2.19</v>
      </c>
      <c r="Q233" s="130">
        <v>1.45399687883867E-4</v>
      </c>
      <c r="S233" s="129">
        <v>218</v>
      </c>
      <c r="T233" s="119">
        <v>2.19</v>
      </c>
      <c r="U233" s="130">
        <v>1.2036247632472999E-2</v>
      </c>
      <c r="W233" s="129">
        <v>218</v>
      </c>
      <c r="X233" s="119">
        <v>2.19</v>
      </c>
      <c r="Y233" s="130">
        <v>3.8066589247117699E-3</v>
      </c>
    </row>
    <row r="234" spans="3:25" x14ac:dyDescent="0.25">
      <c r="C234" s="129">
        <v>219</v>
      </c>
      <c r="D234" s="118">
        <v>2.2000000000000002</v>
      </c>
      <c r="E234" s="130">
        <v>8.7284486797243506E-5</v>
      </c>
      <c r="G234" s="129">
        <v>219</v>
      </c>
      <c r="H234" s="119">
        <v>2.2000000000000002</v>
      </c>
      <c r="I234" s="130">
        <v>5.7802413588482196E-4</v>
      </c>
      <c r="K234" s="129">
        <v>219</v>
      </c>
      <c r="L234" s="119">
        <v>2.2000000000000002</v>
      </c>
      <c r="M234" s="130">
        <v>7.1853974432242295E-4</v>
      </c>
      <c r="O234" s="129">
        <v>219</v>
      </c>
      <c r="P234" s="119">
        <v>2.2000000000000002</v>
      </c>
      <c r="Q234" s="130">
        <v>1.44361575631733E-4</v>
      </c>
      <c r="S234" s="129">
        <v>219</v>
      </c>
      <c r="T234" s="119">
        <v>2.2000000000000002</v>
      </c>
      <c r="U234" s="130">
        <v>1.18813550631177E-2</v>
      </c>
      <c r="W234" s="129">
        <v>219</v>
      </c>
      <c r="X234" s="119">
        <v>2.2000000000000002</v>
      </c>
      <c r="Y234" s="130">
        <v>3.7787878108626002E-3</v>
      </c>
    </row>
    <row r="235" spans="3:25" x14ac:dyDescent="0.25">
      <c r="C235" s="129">
        <v>220</v>
      </c>
      <c r="D235" s="118">
        <v>2.21</v>
      </c>
      <c r="E235" s="130">
        <v>8.6254975484482204E-5</v>
      </c>
      <c r="G235" s="129">
        <v>220</v>
      </c>
      <c r="H235" s="119">
        <v>2.21</v>
      </c>
      <c r="I235" s="130">
        <v>5.7225379645696895E-4</v>
      </c>
      <c r="K235" s="129">
        <v>220</v>
      </c>
      <c r="L235" s="119">
        <v>2.21</v>
      </c>
      <c r="M235" s="130">
        <v>7.0953357043626901E-4</v>
      </c>
      <c r="O235" s="129">
        <v>220</v>
      </c>
      <c r="P235" s="119">
        <v>2.21</v>
      </c>
      <c r="Q235" s="130">
        <v>1.43230876550206E-4</v>
      </c>
      <c r="S235" s="129">
        <v>220</v>
      </c>
      <c r="T235" s="119">
        <v>2.21</v>
      </c>
      <c r="U235" s="130">
        <v>1.17244836609364E-2</v>
      </c>
      <c r="W235" s="129">
        <v>220</v>
      </c>
      <c r="X235" s="119">
        <v>2.21</v>
      </c>
      <c r="Y235" s="130">
        <v>3.75123689644042E-3</v>
      </c>
    </row>
    <row r="236" spans="3:25" x14ac:dyDescent="0.25">
      <c r="C236" s="129">
        <v>221</v>
      </c>
      <c r="D236" s="118">
        <v>2.2200000000000002</v>
      </c>
      <c r="E236" s="130">
        <v>8.5234755154237906E-5</v>
      </c>
      <c r="G236" s="129">
        <v>221</v>
      </c>
      <c r="H236" s="119">
        <v>2.2200000000000002</v>
      </c>
      <c r="I236" s="130">
        <v>5.6646849254938202E-4</v>
      </c>
      <c r="K236" s="129">
        <v>221</v>
      </c>
      <c r="L236" s="119">
        <v>2.2200000000000002</v>
      </c>
      <c r="M236" s="130">
        <v>7.0047744969728399E-4</v>
      </c>
      <c r="O236" s="129">
        <v>221</v>
      </c>
      <c r="P236" s="119">
        <v>2.2200000000000002</v>
      </c>
      <c r="Q236" s="130">
        <v>1.42012553796093E-4</v>
      </c>
      <c r="S236" s="129">
        <v>221</v>
      </c>
      <c r="T236" s="119">
        <v>2.2200000000000002</v>
      </c>
      <c r="U236" s="130">
        <v>1.15657923160691E-2</v>
      </c>
      <c r="W236" s="129">
        <v>221</v>
      </c>
      <c r="X236" s="119">
        <v>2.2200000000000002</v>
      </c>
      <c r="Y236" s="130">
        <v>3.7239749181312699E-3</v>
      </c>
    </row>
    <row r="237" spans="3:25" x14ac:dyDescent="0.25">
      <c r="C237" s="129">
        <v>222</v>
      </c>
      <c r="D237" s="118">
        <v>2.23</v>
      </c>
      <c r="E237" s="130">
        <v>8.4223894621837504E-5</v>
      </c>
      <c r="G237" s="129">
        <v>222</v>
      </c>
      <c r="H237" s="119">
        <v>2.23</v>
      </c>
      <c r="I237" s="130">
        <v>5.6067812201988595E-4</v>
      </c>
      <c r="K237" s="129">
        <v>222</v>
      </c>
      <c r="L237" s="119">
        <v>2.23</v>
      </c>
      <c r="M237" s="130">
        <v>6.9137829320816899E-4</v>
      </c>
      <c r="O237" s="129">
        <v>222</v>
      </c>
      <c r="P237" s="119">
        <v>2.23</v>
      </c>
      <c r="Q237" s="130">
        <v>1.4071130527114299E-4</v>
      </c>
      <c r="S237" s="129">
        <v>222</v>
      </c>
      <c r="T237" s="119">
        <v>2.23</v>
      </c>
      <c r="U237" s="130">
        <v>1.1405433769926299E-2</v>
      </c>
      <c r="W237" s="129">
        <v>222</v>
      </c>
      <c r="X237" s="119">
        <v>2.23</v>
      </c>
      <c r="Y237" s="130">
        <v>3.6970224084971401E-3</v>
      </c>
    </row>
    <row r="238" spans="3:25" x14ac:dyDescent="0.25">
      <c r="C238" s="129">
        <v>223</v>
      </c>
      <c r="D238" s="118">
        <v>2.2400000000000002</v>
      </c>
      <c r="E238" s="130">
        <v>8.3222489713327802E-5</v>
      </c>
      <c r="G238" s="129">
        <v>223</v>
      </c>
      <c r="H238" s="119">
        <v>2.2400000000000002</v>
      </c>
      <c r="I238" s="130">
        <v>5.5487903489463198E-4</v>
      </c>
      <c r="K238" s="129">
        <v>223</v>
      </c>
      <c r="L238" s="119">
        <v>2.2400000000000002</v>
      </c>
      <c r="M238" s="130">
        <v>6.8225115080477105E-4</v>
      </c>
      <c r="O238" s="129">
        <v>223</v>
      </c>
      <c r="P238" s="119">
        <v>2.2400000000000002</v>
      </c>
      <c r="Q238" s="130">
        <v>1.3933148515582499E-4</v>
      </c>
      <c r="S238" s="129">
        <v>223</v>
      </c>
      <c r="T238" s="119">
        <v>2.2400000000000002</v>
      </c>
      <c r="U238" s="130">
        <v>1.13168173385568E-2</v>
      </c>
      <c r="W238" s="129">
        <v>223</v>
      </c>
      <c r="X238" s="119">
        <v>2.2400000000000002</v>
      </c>
      <c r="Y238" s="130">
        <v>3.6703525484928202E-3</v>
      </c>
    </row>
    <row r="239" spans="3:25" x14ac:dyDescent="0.25">
      <c r="C239" s="129">
        <v>224</v>
      </c>
      <c r="D239" s="118">
        <v>2.25</v>
      </c>
      <c r="E239" s="130">
        <v>8.2230277251933804E-5</v>
      </c>
      <c r="G239" s="129">
        <v>224</v>
      </c>
      <c r="H239" s="119">
        <v>2.25</v>
      </c>
      <c r="I239" s="130">
        <v>5.4908049300807205E-4</v>
      </c>
      <c r="K239" s="129">
        <v>224</v>
      </c>
      <c r="L239" s="119">
        <v>2.25</v>
      </c>
      <c r="M239" s="130">
        <v>6.7310174404532899E-4</v>
      </c>
      <c r="O239" s="129">
        <v>224</v>
      </c>
      <c r="P239" s="119">
        <v>2.25</v>
      </c>
      <c r="Q239" s="130">
        <v>1.3787815801457901E-4</v>
      </c>
      <c r="S239" s="129">
        <v>224</v>
      </c>
      <c r="T239" s="119">
        <v>2.25</v>
      </c>
      <c r="U239" s="130">
        <v>1.13031458221639E-2</v>
      </c>
      <c r="W239" s="129">
        <v>224</v>
      </c>
      <c r="X239" s="119">
        <v>2.25</v>
      </c>
      <c r="Y239" s="130">
        <v>3.6439827360651698E-3</v>
      </c>
    </row>
    <row r="240" spans="3:25" x14ac:dyDescent="0.25">
      <c r="C240" s="129">
        <v>225</v>
      </c>
      <c r="D240" s="118">
        <v>2.2599999999999998</v>
      </c>
      <c r="E240" s="130">
        <v>8.1247291710298498E-5</v>
      </c>
      <c r="G240" s="129">
        <v>225</v>
      </c>
      <c r="H240" s="119">
        <v>2.2599999999999998</v>
      </c>
      <c r="I240" s="130">
        <v>5.43279615856417E-4</v>
      </c>
      <c r="K240" s="129">
        <v>225</v>
      </c>
      <c r="L240" s="119">
        <v>2.2599999999999998</v>
      </c>
      <c r="M240" s="130">
        <v>6.6394003196323698E-4</v>
      </c>
      <c r="O240" s="129">
        <v>225</v>
      </c>
      <c r="P240" s="119">
        <v>2.2599999999999998</v>
      </c>
      <c r="Q240" s="130">
        <v>1.3635649665377799E-4</v>
      </c>
      <c r="S240" s="129">
        <v>225</v>
      </c>
      <c r="T240" s="119">
        <v>2.2599999999999998</v>
      </c>
      <c r="U240" s="130">
        <v>1.1279850528673901E-2</v>
      </c>
      <c r="W240" s="129">
        <v>225</v>
      </c>
      <c r="X240" s="119">
        <v>2.2599999999999998</v>
      </c>
      <c r="Y240" s="130">
        <v>3.6178884837667802E-3</v>
      </c>
    </row>
    <row r="241" spans="3:25" x14ac:dyDescent="0.25">
      <c r="C241" s="129">
        <v>226</v>
      </c>
      <c r="D241" s="118">
        <v>2.27</v>
      </c>
      <c r="E241" s="130">
        <v>8.0273554807631798E-5</v>
      </c>
      <c r="G241" s="129">
        <v>226</v>
      </c>
      <c r="H241" s="119">
        <v>2.27</v>
      </c>
      <c r="I241" s="130">
        <v>5.3748415407070397E-4</v>
      </c>
      <c r="K241" s="129">
        <v>226</v>
      </c>
      <c r="L241" s="119">
        <v>2.27</v>
      </c>
      <c r="M241" s="130">
        <v>6.5477487954462095E-4</v>
      </c>
      <c r="O241" s="129">
        <v>226</v>
      </c>
      <c r="P241" s="119">
        <v>2.27</v>
      </c>
      <c r="Q241" s="130">
        <v>1.3477174179487401E-4</v>
      </c>
      <c r="S241" s="129">
        <v>226</v>
      </c>
      <c r="T241" s="119">
        <v>2.27</v>
      </c>
      <c r="U241" s="130">
        <v>1.12471922133855E-2</v>
      </c>
      <c r="W241" s="129">
        <v>226</v>
      </c>
      <c r="X241" s="119">
        <v>2.27</v>
      </c>
      <c r="Y241" s="130">
        <v>3.59208615655615E-3</v>
      </c>
    </row>
    <row r="242" spans="3:25" x14ac:dyDescent="0.25">
      <c r="C242" s="129">
        <v>227</v>
      </c>
      <c r="D242" s="118">
        <v>2.2799999999999998</v>
      </c>
      <c r="E242" s="130">
        <v>7.9309076700156598E-5</v>
      </c>
      <c r="G242" s="129">
        <v>227</v>
      </c>
      <c r="H242" s="119">
        <v>2.2799999999999998</v>
      </c>
      <c r="I242" s="130">
        <v>5.3169286746240503E-4</v>
      </c>
      <c r="K242" s="129">
        <v>227</v>
      </c>
      <c r="L242" s="119">
        <v>2.2799999999999998</v>
      </c>
      <c r="M242" s="130">
        <v>6.4907969504490802E-4</v>
      </c>
      <c r="O242" s="129">
        <v>227</v>
      </c>
      <c r="P242" s="119">
        <v>2.2799999999999998</v>
      </c>
      <c r="Q242" s="130">
        <v>1.3313025096107399E-4</v>
      </c>
      <c r="S242" s="129">
        <v>227</v>
      </c>
      <c r="T242" s="119">
        <v>2.2799999999999998</v>
      </c>
      <c r="U242" s="130">
        <v>1.12054965610672E-2</v>
      </c>
      <c r="W242" s="129">
        <v>227</v>
      </c>
      <c r="X242" s="119">
        <v>2.2799999999999998</v>
      </c>
      <c r="Y242" s="130">
        <v>3.5665514979647799E-3</v>
      </c>
    </row>
    <row r="243" spans="3:25" x14ac:dyDescent="0.25">
      <c r="C243" s="129">
        <v>228</v>
      </c>
      <c r="D243" s="118">
        <v>2.29</v>
      </c>
      <c r="E243" s="130">
        <v>7.8354020328625396E-5</v>
      </c>
      <c r="G243" s="129">
        <v>228</v>
      </c>
      <c r="H243" s="119">
        <v>2.29</v>
      </c>
      <c r="I243" s="130">
        <v>5.2591108323390295E-4</v>
      </c>
      <c r="K243" s="129">
        <v>228</v>
      </c>
      <c r="L243" s="119">
        <v>2.29</v>
      </c>
      <c r="M243" s="130">
        <v>6.4814195888124998E-4</v>
      </c>
      <c r="O243" s="129">
        <v>228</v>
      </c>
      <c r="P243" s="119">
        <v>2.29</v>
      </c>
      <c r="Q243" s="130">
        <v>1.31436354725277E-4</v>
      </c>
      <c r="S243" s="129">
        <v>228</v>
      </c>
      <c r="T243" s="119">
        <v>2.29</v>
      </c>
      <c r="U243" s="130">
        <v>1.11550080415632E-2</v>
      </c>
      <c r="W243" s="129">
        <v>228</v>
      </c>
      <c r="X243" s="119">
        <v>2.29</v>
      </c>
      <c r="Y243" s="130">
        <v>3.5413019263778999E-3</v>
      </c>
    </row>
    <row r="244" spans="3:25" x14ac:dyDescent="0.25">
      <c r="C244" s="129">
        <v>229</v>
      </c>
      <c r="D244" s="118">
        <v>2.2999999999999998</v>
      </c>
      <c r="E244" s="130">
        <v>7.7408249390271402E-5</v>
      </c>
      <c r="G244" s="129">
        <v>229</v>
      </c>
      <c r="H244" s="119">
        <v>2.2999999999999998</v>
      </c>
      <c r="I244" s="130">
        <v>5.2014010889240897E-4</v>
      </c>
      <c r="K244" s="129">
        <v>229</v>
      </c>
      <c r="L244" s="119">
        <v>2.2999999999999998</v>
      </c>
      <c r="M244" s="130">
        <v>6.4678966675910305E-4</v>
      </c>
      <c r="O244" s="129">
        <v>229</v>
      </c>
      <c r="P244" s="119">
        <v>2.2999999999999998</v>
      </c>
      <c r="Q244" s="130">
        <v>1.2969514220960901E-4</v>
      </c>
      <c r="S244" s="129">
        <v>229</v>
      </c>
      <c r="T244" s="119">
        <v>2.2999999999999998</v>
      </c>
      <c r="U244" s="130">
        <v>1.1095981371692799E-2</v>
      </c>
      <c r="W244" s="129">
        <v>229</v>
      </c>
      <c r="X244" s="119">
        <v>2.2999999999999998</v>
      </c>
      <c r="Y244" s="130">
        <v>3.5163113332899502E-3</v>
      </c>
    </row>
    <row r="245" spans="3:25" x14ac:dyDescent="0.25">
      <c r="C245" s="129">
        <v>230</v>
      </c>
      <c r="D245" s="118">
        <v>2.31</v>
      </c>
      <c r="E245" s="130">
        <v>7.6471697113864701E-5</v>
      </c>
      <c r="G245" s="129">
        <v>230</v>
      </c>
      <c r="H245" s="119">
        <v>2.31</v>
      </c>
      <c r="I245" s="130">
        <v>5.1438191611682504E-4</v>
      </c>
      <c r="K245" s="129">
        <v>230</v>
      </c>
      <c r="L245" s="119">
        <v>2.31</v>
      </c>
      <c r="M245" s="130">
        <v>6.4503414425932102E-4</v>
      </c>
      <c r="O245" s="129">
        <v>230</v>
      </c>
      <c r="P245" s="119">
        <v>2.31</v>
      </c>
      <c r="Q245" s="130">
        <v>1.27911701869652E-4</v>
      </c>
      <c r="S245" s="129">
        <v>230</v>
      </c>
      <c r="T245" s="119">
        <v>2.31</v>
      </c>
      <c r="U245" s="130">
        <v>1.10287175621454E-2</v>
      </c>
      <c r="W245" s="129">
        <v>230</v>
      </c>
      <c r="X245" s="119">
        <v>2.31</v>
      </c>
      <c r="Y245" s="130">
        <v>3.4916002566268999E-3</v>
      </c>
    </row>
    <row r="246" spans="3:25" x14ac:dyDescent="0.25">
      <c r="C246" s="129">
        <v>231</v>
      </c>
      <c r="D246" s="118">
        <v>2.3199999999999998</v>
      </c>
      <c r="E246" s="130">
        <v>7.5544338325182005E-5</v>
      </c>
      <c r="G246" s="129">
        <v>231</v>
      </c>
      <c r="H246" s="119">
        <v>2.3199999999999998</v>
      </c>
      <c r="I246" s="130">
        <v>5.0885415216887601E-4</v>
      </c>
      <c r="K246" s="129">
        <v>231</v>
      </c>
      <c r="L246" s="119">
        <v>2.3199999999999998</v>
      </c>
      <c r="M246" s="130">
        <v>6.42887237796344E-4</v>
      </c>
      <c r="O246" s="129">
        <v>231</v>
      </c>
      <c r="P246" s="119">
        <v>2.3199999999999998</v>
      </c>
      <c r="Q246" s="130">
        <v>1.2609248877399601E-4</v>
      </c>
      <c r="S246" s="129">
        <v>231</v>
      </c>
      <c r="T246" s="119">
        <v>2.3199999999999998</v>
      </c>
      <c r="U246" s="130">
        <v>1.09535559021724E-2</v>
      </c>
      <c r="W246" s="129">
        <v>231</v>
      </c>
      <c r="X246" s="119">
        <v>2.3199999999999998</v>
      </c>
      <c r="Y246" s="130">
        <v>3.4671386752417898E-3</v>
      </c>
    </row>
    <row r="247" spans="3:25" x14ac:dyDescent="0.25">
      <c r="C247" s="129">
        <v>232</v>
      </c>
      <c r="D247" s="118">
        <v>2.33</v>
      </c>
      <c r="E247" s="130">
        <v>7.46261410678701E-5</v>
      </c>
      <c r="G247" s="129">
        <v>232</v>
      </c>
      <c r="H247" s="119">
        <v>2.33</v>
      </c>
      <c r="I247" s="130">
        <v>5.0566163969160895E-4</v>
      </c>
      <c r="K247" s="129">
        <v>232</v>
      </c>
      <c r="L247" s="119">
        <v>2.33</v>
      </c>
      <c r="M247" s="130">
        <v>6.4036125899117604E-4</v>
      </c>
      <c r="O247" s="129">
        <v>232</v>
      </c>
      <c r="P247" s="119">
        <v>2.33</v>
      </c>
      <c r="Q247" s="130">
        <v>1.24241378921359E-4</v>
      </c>
      <c r="S247" s="129">
        <v>232</v>
      </c>
      <c r="T247" s="119">
        <v>2.33</v>
      </c>
      <c r="U247" s="130">
        <v>1.08707191721135E-2</v>
      </c>
      <c r="W247" s="129">
        <v>232</v>
      </c>
      <c r="X247" s="119">
        <v>2.33</v>
      </c>
      <c r="Y247" s="130">
        <v>3.4429522880145402E-3</v>
      </c>
    </row>
    <row r="248" spans="3:25" x14ac:dyDescent="0.25">
      <c r="C248" s="129">
        <v>233</v>
      </c>
      <c r="D248" s="118">
        <v>2.34</v>
      </c>
      <c r="E248" s="130">
        <v>7.3717071099285597E-5</v>
      </c>
      <c r="G248" s="129">
        <v>233</v>
      </c>
      <c r="H248" s="119">
        <v>2.34</v>
      </c>
      <c r="I248" s="130">
        <v>5.0236472853078501E-4</v>
      </c>
      <c r="K248" s="129">
        <v>233</v>
      </c>
      <c r="L248" s="119">
        <v>2.34</v>
      </c>
      <c r="M248" s="130">
        <v>6.3746891236979297E-4</v>
      </c>
      <c r="O248" s="129">
        <v>233</v>
      </c>
      <c r="P248" s="119">
        <v>2.34</v>
      </c>
      <c r="Q248" s="130">
        <v>1.2236286568399399E-4</v>
      </c>
      <c r="S248" s="129">
        <v>233</v>
      </c>
      <c r="T248" s="119">
        <v>2.34</v>
      </c>
      <c r="U248" s="130">
        <v>1.0780500872445101E-2</v>
      </c>
      <c r="W248" s="129">
        <v>233</v>
      </c>
      <c r="X248" s="119">
        <v>2.34</v>
      </c>
      <c r="Y248" s="130">
        <v>3.4190051271090999E-3</v>
      </c>
    </row>
    <row r="249" spans="3:25" x14ac:dyDescent="0.25">
      <c r="C249" s="129">
        <v>234</v>
      </c>
      <c r="D249" s="118">
        <v>2.35</v>
      </c>
      <c r="E249" s="130">
        <v>7.2817213411387606E-5</v>
      </c>
      <c r="G249" s="129">
        <v>234</v>
      </c>
      <c r="H249" s="119">
        <v>2.35</v>
      </c>
      <c r="I249" s="130">
        <v>4.9897456614299003E-4</v>
      </c>
      <c r="K249" s="129">
        <v>234</v>
      </c>
      <c r="L249" s="119">
        <v>2.35</v>
      </c>
      <c r="M249" s="130">
        <v>6.3422438871687202E-4</v>
      </c>
      <c r="O249" s="129">
        <v>234</v>
      </c>
      <c r="P249" s="119">
        <v>2.35</v>
      </c>
      <c r="Q249" s="130">
        <v>1.20828486447853E-4</v>
      </c>
      <c r="S249" s="129">
        <v>234</v>
      </c>
      <c r="T249" s="119">
        <v>2.35</v>
      </c>
      <c r="U249" s="130">
        <v>1.06832393670482E-2</v>
      </c>
      <c r="W249" s="129">
        <v>234</v>
      </c>
      <c r="X249" s="119">
        <v>2.35</v>
      </c>
      <c r="Y249" s="130">
        <v>3.3953300652888999E-3</v>
      </c>
    </row>
    <row r="250" spans="3:25" x14ac:dyDescent="0.25">
      <c r="C250" s="129">
        <v>235</v>
      </c>
      <c r="D250" s="118">
        <v>2.36</v>
      </c>
      <c r="E250" s="130">
        <v>7.1926471576584804E-5</v>
      </c>
      <c r="G250" s="129">
        <v>235</v>
      </c>
      <c r="H250" s="119">
        <v>2.36</v>
      </c>
      <c r="I250" s="130">
        <v>4.9548576488923403E-4</v>
      </c>
      <c r="K250" s="129">
        <v>235</v>
      </c>
      <c r="L250" s="119">
        <v>2.36</v>
      </c>
      <c r="M250" s="130">
        <v>6.3064102750320797E-4</v>
      </c>
      <c r="O250" s="129">
        <v>235</v>
      </c>
      <c r="P250" s="119">
        <v>2.36</v>
      </c>
      <c r="Q250" s="130">
        <v>1.2012915100122999E-4</v>
      </c>
      <c r="S250" s="129">
        <v>235</v>
      </c>
      <c r="T250" s="119">
        <v>2.36</v>
      </c>
      <c r="U250" s="130">
        <v>1.05792119358238E-2</v>
      </c>
      <c r="W250" s="129">
        <v>235</v>
      </c>
      <c r="X250" s="119">
        <v>2.36</v>
      </c>
      <c r="Y250" s="130">
        <v>3.3718885584654002E-3</v>
      </c>
    </row>
    <row r="251" spans="3:25" x14ac:dyDescent="0.25">
      <c r="C251" s="129">
        <v>236</v>
      </c>
      <c r="D251" s="118">
        <v>2.37</v>
      </c>
      <c r="E251" s="130">
        <v>7.1044732479131595E-5</v>
      </c>
      <c r="G251" s="129">
        <v>236</v>
      </c>
      <c r="H251" s="119">
        <v>2.37</v>
      </c>
      <c r="I251" s="130">
        <v>4.9190994194941897E-4</v>
      </c>
      <c r="K251" s="129">
        <v>236</v>
      </c>
      <c r="L251" s="119">
        <v>2.37</v>
      </c>
      <c r="M251" s="130">
        <v>6.2673099487475098E-4</v>
      </c>
      <c r="O251" s="129">
        <v>236</v>
      </c>
      <c r="P251" s="119">
        <v>2.37</v>
      </c>
      <c r="Q251" s="130">
        <v>1.1940121069443001E-4</v>
      </c>
      <c r="S251" s="129">
        <v>236</v>
      </c>
      <c r="T251" s="119">
        <v>2.37</v>
      </c>
      <c r="U251" s="130">
        <v>1.0468682162780499E-2</v>
      </c>
      <c r="W251" s="129">
        <v>236</v>
      </c>
      <c r="X251" s="119">
        <v>2.37</v>
      </c>
      <c r="Y251" s="130">
        <v>3.34870651137311E-3</v>
      </c>
    </row>
    <row r="252" spans="3:25" x14ac:dyDescent="0.25">
      <c r="C252" s="129">
        <v>237</v>
      </c>
      <c r="D252" s="118">
        <v>2.38</v>
      </c>
      <c r="E252" s="130">
        <v>7.0171947359789198E-5</v>
      </c>
      <c r="G252" s="129">
        <v>237</v>
      </c>
      <c r="H252" s="119">
        <v>2.38</v>
      </c>
      <c r="I252" s="130">
        <v>4.8824491067361598E-4</v>
      </c>
      <c r="K252" s="129">
        <v>237</v>
      </c>
      <c r="L252" s="119">
        <v>2.38</v>
      </c>
      <c r="M252" s="130">
        <v>6.2250789594089104E-4</v>
      </c>
      <c r="O252" s="129">
        <v>237</v>
      </c>
      <c r="P252" s="119">
        <v>2.38</v>
      </c>
      <c r="Q252" s="130">
        <v>1.18645432570675E-4</v>
      </c>
      <c r="S252" s="129">
        <v>237</v>
      </c>
      <c r="T252" s="119">
        <v>2.38</v>
      </c>
      <c r="U252" s="130">
        <v>1.0351943226509199E-2</v>
      </c>
      <c r="W252" s="129">
        <v>237</v>
      </c>
      <c r="X252" s="119">
        <v>2.38</v>
      </c>
      <c r="Y252" s="130">
        <v>3.3257582631009901E-3</v>
      </c>
    </row>
    <row r="253" spans="3:25" x14ac:dyDescent="0.25">
      <c r="C253" s="129">
        <v>238</v>
      </c>
      <c r="D253" s="118">
        <v>2.39</v>
      </c>
      <c r="E253" s="130">
        <v>6.9308064166565407E-5</v>
      </c>
      <c r="G253" s="129">
        <v>238</v>
      </c>
      <c r="H253" s="119">
        <v>2.39</v>
      </c>
      <c r="I253" s="130">
        <v>4.8449779713133801E-4</v>
      </c>
      <c r="K253" s="129">
        <v>238</v>
      </c>
      <c r="L253" s="119">
        <v>2.39</v>
      </c>
      <c r="M253" s="130">
        <v>6.1798541261798604E-4</v>
      </c>
      <c r="O253" s="129">
        <v>238</v>
      </c>
      <c r="P253" s="119">
        <v>2.39</v>
      </c>
      <c r="Q253" s="130">
        <v>1.17863722087418E-4</v>
      </c>
      <c r="S253" s="129">
        <v>238</v>
      </c>
      <c r="T253" s="119">
        <v>2.39</v>
      </c>
      <c r="U253" s="130">
        <v>1.02293127311516E-2</v>
      </c>
      <c r="W253" s="129">
        <v>238</v>
      </c>
      <c r="X253" s="119">
        <v>2.39</v>
      </c>
      <c r="Y253" s="130">
        <v>3.3030554014062698E-3</v>
      </c>
    </row>
    <row r="254" spans="3:25" x14ac:dyDescent="0.25">
      <c r="C254" s="129">
        <v>239</v>
      </c>
      <c r="D254" s="118">
        <v>2.4</v>
      </c>
      <c r="E254" s="130">
        <v>6.84531399671614E-5</v>
      </c>
      <c r="G254" s="129">
        <v>239</v>
      </c>
      <c r="H254" s="119">
        <v>2.4</v>
      </c>
      <c r="I254" s="130">
        <v>4.8067233665790199E-4</v>
      </c>
      <c r="K254" s="129">
        <v>239</v>
      </c>
      <c r="L254" s="119">
        <v>2.4</v>
      </c>
      <c r="M254" s="130">
        <v>6.1317725741169397E-4</v>
      </c>
      <c r="O254" s="129">
        <v>239</v>
      </c>
      <c r="P254" s="119">
        <v>2.4</v>
      </c>
      <c r="Q254" s="130">
        <v>1.17057757145211E-4</v>
      </c>
      <c r="S254" s="129">
        <v>239</v>
      </c>
      <c r="T254" s="119">
        <v>2.4</v>
      </c>
      <c r="U254" s="130">
        <v>1.01010807465965E-2</v>
      </c>
      <c r="W254" s="129">
        <v>239</v>
      </c>
      <c r="X254" s="119">
        <v>2.4</v>
      </c>
      <c r="Y254" s="130">
        <v>3.28058625980271E-3</v>
      </c>
    </row>
    <row r="255" spans="3:25" x14ac:dyDescent="0.25">
      <c r="C255" s="129">
        <v>240</v>
      </c>
      <c r="D255" s="118">
        <v>2.41</v>
      </c>
      <c r="E255" s="130">
        <v>6.7607099367614904E-5</v>
      </c>
      <c r="G255" s="129">
        <v>240</v>
      </c>
      <c r="H255" s="119">
        <v>2.41</v>
      </c>
      <c r="I255" s="130">
        <v>4.7677015193250998E-4</v>
      </c>
      <c r="K255" s="129">
        <v>240</v>
      </c>
      <c r="L255" s="119">
        <v>2.41</v>
      </c>
      <c r="M255" s="130">
        <v>6.0809713083295996E-4</v>
      </c>
      <c r="O255" s="129">
        <v>240</v>
      </c>
      <c r="P255" s="119">
        <v>2.41</v>
      </c>
      <c r="Q255" s="130">
        <v>1.1622843827326399E-4</v>
      </c>
      <c r="S255" s="129">
        <v>240</v>
      </c>
      <c r="T255" s="119">
        <v>2.41</v>
      </c>
      <c r="U255" s="130">
        <v>9.9675025951486192E-3</v>
      </c>
      <c r="W255" s="129">
        <v>240</v>
      </c>
      <c r="X255" s="119">
        <v>2.41</v>
      </c>
      <c r="Y255" s="130">
        <v>3.2583495551854599E-3</v>
      </c>
    </row>
    <row r="256" spans="3:25" x14ac:dyDescent="0.25">
      <c r="C256" s="129">
        <v>241</v>
      </c>
      <c r="D256" s="118">
        <v>2.42</v>
      </c>
      <c r="E256" s="130">
        <v>6.6769764211258603E-5</v>
      </c>
      <c r="G256" s="129">
        <v>241</v>
      </c>
      <c r="H256" s="119">
        <v>2.42</v>
      </c>
      <c r="I256" s="130">
        <v>4.7280084825541198E-4</v>
      </c>
      <c r="K256" s="129">
        <v>241</v>
      </c>
      <c r="L256" s="119">
        <v>2.42</v>
      </c>
      <c r="M256" s="130">
        <v>6.02758682287878E-4</v>
      </c>
      <c r="O256" s="129">
        <v>241</v>
      </c>
      <c r="P256" s="119">
        <v>2.42</v>
      </c>
      <c r="Q256" s="130">
        <v>1.1537843931827201E-4</v>
      </c>
      <c r="S256" s="129">
        <v>241</v>
      </c>
      <c r="T256" s="119">
        <v>2.42</v>
      </c>
      <c r="U256" s="130">
        <v>9.8288618287179306E-3</v>
      </c>
      <c r="W256" s="129">
        <v>241</v>
      </c>
      <c r="X256" s="119">
        <v>2.42</v>
      </c>
      <c r="Y256" s="130">
        <v>3.2363441005423001E-3</v>
      </c>
    </row>
    <row r="257" spans="3:25" x14ac:dyDescent="0.25">
      <c r="C257" s="129">
        <v>242</v>
      </c>
      <c r="D257" s="118">
        <v>2.4300000000000002</v>
      </c>
      <c r="E257" s="130">
        <v>6.5941028162282101E-5</v>
      </c>
      <c r="G257" s="129">
        <v>242</v>
      </c>
      <c r="H257" s="119">
        <v>2.4300000000000002</v>
      </c>
      <c r="I257" s="130">
        <v>4.6876148990250999E-4</v>
      </c>
      <c r="K257" s="129">
        <v>242</v>
      </c>
      <c r="L257" s="119">
        <v>2.4300000000000002</v>
      </c>
      <c r="M257" s="130">
        <v>5.9717547428148304E-4</v>
      </c>
      <c r="O257" s="129">
        <v>242</v>
      </c>
      <c r="P257" s="119">
        <v>2.4300000000000002</v>
      </c>
      <c r="Q257" s="130">
        <v>1.14507513044688E-4</v>
      </c>
      <c r="S257" s="129">
        <v>242</v>
      </c>
      <c r="T257" s="119">
        <v>2.4300000000000002</v>
      </c>
      <c r="U257" s="130">
        <v>9.6985083443493093E-3</v>
      </c>
      <c r="W257" s="129">
        <v>242</v>
      </c>
      <c r="X257" s="119">
        <v>2.4300000000000002</v>
      </c>
      <c r="Y257" s="130">
        <v>3.2145609583357198E-3</v>
      </c>
    </row>
    <row r="258" spans="3:25" x14ac:dyDescent="0.25">
      <c r="C258" s="129">
        <v>243</v>
      </c>
      <c r="D258" s="118">
        <v>2.44</v>
      </c>
      <c r="E258" s="130">
        <v>6.5120785011112294E-5</v>
      </c>
      <c r="G258" s="129">
        <v>243</v>
      </c>
      <c r="H258" s="119">
        <v>2.44</v>
      </c>
      <c r="I258" s="130">
        <v>4.6466423498779002E-4</v>
      </c>
      <c r="K258" s="129">
        <v>243</v>
      </c>
      <c r="L258" s="119">
        <v>2.44</v>
      </c>
      <c r="M258" s="130">
        <v>5.9136123225699705E-4</v>
      </c>
      <c r="O258" s="129">
        <v>243</v>
      </c>
      <c r="P258" s="119">
        <v>2.44</v>
      </c>
      <c r="Q258" s="130">
        <v>1.13619460672716E-4</v>
      </c>
      <c r="S258" s="129">
        <v>243</v>
      </c>
      <c r="T258" s="119">
        <v>2.44</v>
      </c>
      <c r="U258" s="130">
        <v>9.65174150534189E-3</v>
      </c>
      <c r="W258" s="129">
        <v>243</v>
      </c>
      <c r="X258" s="119">
        <v>2.44</v>
      </c>
      <c r="Y258" s="130">
        <v>3.19300435234335E-3</v>
      </c>
    </row>
    <row r="259" spans="3:25" x14ac:dyDescent="0.25">
      <c r="C259" s="129">
        <v>244</v>
      </c>
      <c r="D259" s="118">
        <v>2.4500000000000002</v>
      </c>
      <c r="E259" s="130">
        <v>6.4308928911105E-5</v>
      </c>
      <c r="G259" s="129">
        <v>244</v>
      </c>
      <c r="H259" s="119">
        <v>2.4500000000000002</v>
      </c>
      <c r="I259" s="130">
        <v>4.6050684444529398E-4</v>
      </c>
      <c r="K259" s="129">
        <v>244</v>
      </c>
      <c r="L259" s="119">
        <v>2.4500000000000002</v>
      </c>
      <c r="M259" s="130">
        <v>5.8533248857055298E-4</v>
      </c>
      <c r="O259" s="129">
        <v>244</v>
      </c>
      <c r="P259" s="119">
        <v>2.4500000000000002</v>
      </c>
      <c r="Q259" s="130">
        <v>1.1271328385564001E-4</v>
      </c>
      <c r="S259" s="129">
        <v>244</v>
      </c>
      <c r="T259" s="119">
        <v>2.4500000000000002</v>
      </c>
      <c r="U259" s="130">
        <v>9.6053297175195708E-3</v>
      </c>
      <c r="W259" s="129">
        <v>244</v>
      </c>
      <c r="X259" s="119">
        <v>2.4500000000000002</v>
      </c>
      <c r="Y259" s="130">
        <v>3.1716625965217599E-3</v>
      </c>
    </row>
    <row r="260" spans="3:25" x14ac:dyDescent="0.25">
      <c r="C260" s="129">
        <v>245</v>
      </c>
      <c r="D260" s="118">
        <v>2.46</v>
      </c>
      <c r="E260" s="130">
        <v>6.3505354588198196E-5</v>
      </c>
      <c r="G260" s="129">
        <v>245</v>
      </c>
      <c r="H260" s="119">
        <v>2.46</v>
      </c>
      <c r="I260" s="130">
        <v>4.5629670968760601E-4</v>
      </c>
      <c r="K260" s="129">
        <v>245</v>
      </c>
      <c r="L260" s="119">
        <v>2.46</v>
      </c>
      <c r="M260" s="130">
        <v>5.79099122181861E-4</v>
      </c>
      <c r="O260" s="129">
        <v>245</v>
      </c>
      <c r="P260" s="119">
        <v>2.46</v>
      </c>
      <c r="Q260" s="130">
        <v>1.11792358155632E-4</v>
      </c>
      <c r="S260" s="129">
        <v>245</v>
      </c>
      <c r="T260" s="119">
        <v>2.46</v>
      </c>
      <c r="U260" s="130">
        <v>9.5591872831903898E-3</v>
      </c>
      <c r="W260" s="129">
        <v>245</v>
      </c>
      <c r="X260" s="119">
        <v>2.46</v>
      </c>
      <c r="Y260" s="130">
        <v>3.1505405582142902E-3</v>
      </c>
    </row>
    <row r="261" spans="3:25" x14ac:dyDescent="0.25">
      <c r="C261" s="129">
        <v>246</v>
      </c>
      <c r="D261" s="118">
        <v>2.4700000000000002</v>
      </c>
      <c r="E261" s="130">
        <v>6.27099575255707E-5</v>
      </c>
      <c r="G261" s="129">
        <v>246</v>
      </c>
      <c r="H261" s="119">
        <v>2.4700000000000002</v>
      </c>
      <c r="I261" s="130">
        <v>4.5203853494761001E-4</v>
      </c>
      <c r="K261" s="129">
        <v>246</v>
      </c>
      <c r="L261" s="119">
        <v>2.4700000000000002</v>
      </c>
      <c r="M261" s="130">
        <v>5.7267409534872101E-4</v>
      </c>
      <c r="O261" s="129">
        <v>246</v>
      </c>
      <c r="P261" s="119">
        <v>2.4700000000000002</v>
      </c>
      <c r="Q261" s="130">
        <v>1.10856713392143E-4</v>
      </c>
      <c r="S261" s="129">
        <v>246</v>
      </c>
      <c r="T261" s="119">
        <v>2.4700000000000002</v>
      </c>
      <c r="U261" s="130">
        <v>9.5396801632139597E-3</v>
      </c>
      <c r="W261" s="129">
        <v>246</v>
      </c>
      <c r="X261" s="119">
        <v>2.4700000000000002</v>
      </c>
      <c r="Y261" s="130">
        <v>3.1296284167278E-3</v>
      </c>
    </row>
    <row r="262" spans="3:25" x14ac:dyDescent="0.25">
      <c r="C262" s="129">
        <v>247</v>
      </c>
      <c r="D262" s="118">
        <v>2.48</v>
      </c>
      <c r="E262" s="130">
        <v>6.1922634125244103E-5</v>
      </c>
      <c r="G262" s="129">
        <v>247</v>
      </c>
      <c r="H262" s="119">
        <v>2.48</v>
      </c>
      <c r="I262" s="130">
        <v>4.4773241793890798E-4</v>
      </c>
      <c r="K262" s="129">
        <v>247</v>
      </c>
      <c r="L262" s="119">
        <v>2.48</v>
      </c>
      <c r="M262" s="130">
        <v>5.6607014562634703E-4</v>
      </c>
      <c r="O262" s="129">
        <v>247</v>
      </c>
      <c r="P262" s="119">
        <v>2.48</v>
      </c>
      <c r="Q262" s="130">
        <v>1.09908085616199E-4</v>
      </c>
      <c r="S262" s="129">
        <v>247</v>
      </c>
      <c r="T262" s="119">
        <v>2.48</v>
      </c>
      <c r="U262" s="130">
        <v>9.5695180993396606E-3</v>
      </c>
      <c r="W262" s="129">
        <v>247</v>
      </c>
      <c r="X262" s="119">
        <v>2.48</v>
      </c>
      <c r="Y262" s="130">
        <v>3.10892719938804E-3</v>
      </c>
    </row>
    <row r="263" spans="3:25" x14ac:dyDescent="0.25">
      <c r="C263" s="129">
        <v>248</v>
      </c>
      <c r="D263" s="118">
        <v>2.4900000000000002</v>
      </c>
      <c r="E263" s="130">
        <v>6.1143281848455403E-5</v>
      </c>
      <c r="G263" s="129">
        <v>248</v>
      </c>
      <c r="H263" s="119">
        <v>2.4900000000000002</v>
      </c>
      <c r="I263" s="130">
        <v>4.4339054525074901E-4</v>
      </c>
      <c r="K263" s="129">
        <v>248</v>
      </c>
      <c r="L263" s="119">
        <v>2.4900000000000002</v>
      </c>
      <c r="M263" s="130">
        <v>5.5929976684379102E-4</v>
      </c>
      <c r="O263" s="129">
        <v>248</v>
      </c>
      <c r="P263" s="119">
        <v>2.4900000000000002</v>
      </c>
      <c r="Q263" s="130">
        <v>1.08948311672069E-4</v>
      </c>
      <c r="S263" s="129">
        <v>248</v>
      </c>
      <c r="T263" s="119">
        <v>2.4900000000000002</v>
      </c>
      <c r="U263" s="130">
        <v>9.5970268430471406E-3</v>
      </c>
      <c r="W263" s="129">
        <v>248</v>
      </c>
      <c r="X263" s="119">
        <v>2.4900000000000002</v>
      </c>
      <c r="Y263" s="130">
        <v>3.0884332898680998E-3</v>
      </c>
    </row>
    <row r="264" spans="3:25" x14ac:dyDescent="0.25">
      <c r="C264" s="129">
        <v>249</v>
      </c>
      <c r="D264" s="118">
        <v>2.5</v>
      </c>
      <c r="E264" s="130">
        <v>6.03717993365214E-5</v>
      </c>
      <c r="G264" s="129">
        <v>249</v>
      </c>
      <c r="H264" s="119">
        <v>2.5</v>
      </c>
      <c r="I264" s="130">
        <v>4.3900925916540102E-4</v>
      </c>
      <c r="K264" s="129">
        <v>249</v>
      </c>
      <c r="L264" s="119">
        <v>2.5</v>
      </c>
      <c r="M264" s="130">
        <v>5.5237711407090599E-4</v>
      </c>
      <c r="O264" s="129">
        <v>249</v>
      </c>
      <c r="P264" s="119">
        <v>2.5</v>
      </c>
      <c r="Q264" s="130">
        <v>1.07977255390419E-4</v>
      </c>
      <c r="S264" s="129">
        <v>249</v>
      </c>
      <c r="T264" s="119">
        <v>2.5</v>
      </c>
      <c r="U264" s="130">
        <v>9.6222581695664406E-3</v>
      </c>
      <c r="W264" s="129">
        <v>249</v>
      </c>
      <c r="X264" s="119">
        <v>2.5</v>
      </c>
      <c r="Y264" s="130">
        <v>3.0681396588700602E-3</v>
      </c>
    </row>
    <row r="265" spans="3:25" x14ac:dyDescent="0.25">
      <c r="C265" s="129">
        <v>250</v>
      </c>
      <c r="D265" s="118">
        <v>2.5099999999999998</v>
      </c>
      <c r="E265" s="130">
        <v>5.9738226794395299E-5</v>
      </c>
      <c r="G265" s="129">
        <v>250</v>
      </c>
      <c r="H265" s="119">
        <v>2.5099999999999998</v>
      </c>
      <c r="I265" s="130">
        <v>4.3459620530733199E-4</v>
      </c>
      <c r="K265" s="129">
        <v>250</v>
      </c>
      <c r="L265" s="119">
        <v>2.5099999999999998</v>
      </c>
      <c r="M265" s="130">
        <v>5.4531569284532201E-4</v>
      </c>
      <c r="O265" s="129">
        <v>250</v>
      </c>
      <c r="P265" s="119">
        <v>2.5099999999999998</v>
      </c>
      <c r="Q265" s="130">
        <v>1.06998077371439E-4</v>
      </c>
      <c r="S265" s="129">
        <v>250</v>
      </c>
      <c r="T265" s="119">
        <v>2.5099999999999998</v>
      </c>
      <c r="U265" s="130">
        <v>9.6452632692849392E-3</v>
      </c>
      <c r="W265" s="129">
        <v>250</v>
      </c>
      <c r="X265" s="119">
        <v>2.5099999999999998</v>
      </c>
      <c r="Y265" s="130">
        <v>3.0480529747237699E-3</v>
      </c>
    </row>
    <row r="266" spans="3:25" x14ac:dyDescent="0.25">
      <c r="C266" s="129">
        <v>251</v>
      </c>
      <c r="D266" s="118">
        <v>2.52</v>
      </c>
      <c r="E266" s="130">
        <v>5.9276472532684903E-5</v>
      </c>
      <c r="G266" s="129">
        <v>251</v>
      </c>
      <c r="H266" s="119">
        <v>2.52</v>
      </c>
      <c r="I266" s="130">
        <v>4.3015634483863801E-4</v>
      </c>
      <c r="K266" s="129">
        <v>251</v>
      </c>
      <c r="L266" s="119">
        <v>2.52</v>
      </c>
      <c r="M266" s="130">
        <v>5.3812396376602505E-4</v>
      </c>
      <c r="O266" s="129">
        <v>251</v>
      </c>
      <c r="P266" s="119">
        <v>2.52</v>
      </c>
      <c r="Q266" s="130">
        <v>1.0601036255945699E-4</v>
      </c>
      <c r="S266" s="129">
        <v>251</v>
      </c>
      <c r="T266" s="119">
        <v>2.52</v>
      </c>
      <c r="U266" s="130">
        <v>9.6660927289746006E-3</v>
      </c>
      <c r="W266" s="129">
        <v>251</v>
      </c>
      <c r="X266" s="119">
        <v>2.52</v>
      </c>
      <c r="Y266" s="130">
        <v>3.0281541862878202E-3</v>
      </c>
    </row>
    <row r="267" spans="3:25" x14ac:dyDescent="0.25">
      <c r="C267" s="129">
        <v>252</v>
      </c>
      <c r="D267" s="118">
        <v>2.5299999999999998</v>
      </c>
      <c r="E267" s="130">
        <v>5.8822056516446803E-5</v>
      </c>
      <c r="G267" s="129">
        <v>252</v>
      </c>
      <c r="H267" s="119">
        <v>2.5299999999999998</v>
      </c>
      <c r="I267" s="130">
        <v>4.25689678419781E-4</v>
      </c>
      <c r="K267" s="129">
        <v>252</v>
      </c>
      <c r="L267" s="119">
        <v>2.5299999999999998</v>
      </c>
      <c r="M267" s="130">
        <v>5.3081330252551396E-4</v>
      </c>
      <c r="O267" s="129">
        <v>252</v>
      </c>
      <c r="P267" s="119">
        <v>2.5299999999999998</v>
      </c>
      <c r="Q267" s="130">
        <v>1.0501535881039901E-4</v>
      </c>
      <c r="S267" s="129">
        <v>252</v>
      </c>
      <c r="T267" s="119">
        <v>2.5299999999999998</v>
      </c>
      <c r="U267" s="130">
        <v>9.6847965149897807E-3</v>
      </c>
      <c r="W267" s="129">
        <v>252</v>
      </c>
      <c r="X267" s="119">
        <v>2.5299999999999998</v>
      </c>
      <c r="Y267" s="130">
        <v>3.00846408319334E-3</v>
      </c>
    </row>
    <row r="268" spans="3:25" x14ac:dyDescent="0.25">
      <c r="C268" s="129">
        <v>253</v>
      </c>
      <c r="D268" s="118">
        <v>2.54</v>
      </c>
      <c r="E268" s="130">
        <v>5.8374564649317598E-5</v>
      </c>
      <c r="G268" s="129">
        <v>253</v>
      </c>
      <c r="H268" s="119">
        <v>2.54</v>
      </c>
      <c r="I268" s="130">
        <v>4.2120540746201201E-4</v>
      </c>
      <c r="K268" s="129">
        <v>253</v>
      </c>
      <c r="L268" s="119">
        <v>2.54</v>
      </c>
      <c r="M268" s="130">
        <v>5.2339674194609102E-4</v>
      </c>
      <c r="O268" s="129">
        <v>253</v>
      </c>
      <c r="P268" s="119">
        <v>2.54</v>
      </c>
      <c r="Q268" s="130">
        <v>1.0401551214073799E-4</v>
      </c>
      <c r="S268" s="129">
        <v>253</v>
      </c>
      <c r="T268" s="119">
        <v>2.54</v>
      </c>
      <c r="U268" s="130">
        <v>9.70142395831812E-3</v>
      </c>
      <c r="W268" s="129">
        <v>253</v>
      </c>
      <c r="X268" s="119">
        <v>2.54</v>
      </c>
      <c r="Y268" s="130">
        <v>2.9889533764023801E-3</v>
      </c>
    </row>
    <row r="269" spans="3:25" x14ac:dyDescent="0.25">
      <c r="C269" s="129">
        <v>254</v>
      </c>
      <c r="D269" s="118">
        <v>2.5499999999999998</v>
      </c>
      <c r="E269" s="130">
        <v>5.7933850284278E-5</v>
      </c>
      <c r="G269" s="129">
        <v>254</v>
      </c>
      <c r="H269" s="119">
        <v>2.5499999999999998</v>
      </c>
      <c r="I269" s="130">
        <v>4.1670404583780903E-4</v>
      </c>
      <c r="K269" s="129">
        <v>254</v>
      </c>
      <c r="L269" s="119">
        <v>2.5499999999999998</v>
      </c>
      <c r="M269" s="130">
        <v>5.1588779472688101E-4</v>
      </c>
      <c r="O269" s="129">
        <v>254</v>
      </c>
      <c r="P269" s="119">
        <v>2.5499999999999998</v>
      </c>
      <c r="Q269" s="130">
        <v>1.03010212447848E-4</v>
      </c>
      <c r="S269" s="129">
        <v>254</v>
      </c>
      <c r="T269" s="119">
        <v>2.5499999999999998</v>
      </c>
      <c r="U269" s="130">
        <v>9.7160237413726497E-3</v>
      </c>
      <c r="W269" s="129">
        <v>254</v>
      </c>
      <c r="X269" s="119">
        <v>2.5499999999999998</v>
      </c>
      <c r="Y269" s="130">
        <v>2.96964404683853E-3</v>
      </c>
    </row>
    <row r="270" spans="3:25" x14ac:dyDescent="0.25">
      <c r="C270" s="129">
        <v>255</v>
      </c>
      <c r="D270" s="118">
        <v>2.56</v>
      </c>
      <c r="E270" s="130">
        <v>5.7499783870747601E-5</v>
      </c>
      <c r="G270" s="129">
        <v>255</v>
      </c>
      <c r="H270" s="119">
        <v>2.56</v>
      </c>
      <c r="I270" s="130">
        <v>4.1218776802731297E-4</v>
      </c>
      <c r="K270" s="129">
        <v>255</v>
      </c>
      <c r="L270" s="119">
        <v>2.56</v>
      </c>
      <c r="M270" s="130">
        <v>5.0829242491253097E-4</v>
      </c>
      <c r="O270" s="129">
        <v>255</v>
      </c>
      <c r="P270" s="119">
        <v>2.56</v>
      </c>
      <c r="Q270" s="130">
        <v>1.02001038424526E-4</v>
      </c>
      <c r="S270" s="129">
        <v>255</v>
      </c>
      <c r="T270" s="119">
        <v>2.56</v>
      </c>
      <c r="U270" s="130">
        <v>9.7286564840622994E-3</v>
      </c>
      <c r="W270" s="129">
        <v>255</v>
      </c>
      <c r="X270" s="119">
        <v>2.56</v>
      </c>
      <c r="Y270" s="130">
        <v>2.9505150332500502E-3</v>
      </c>
    </row>
    <row r="271" spans="3:25" x14ac:dyDescent="0.25">
      <c r="C271" s="129">
        <v>256</v>
      </c>
      <c r="D271" s="118">
        <v>2.57</v>
      </c>
      <c r="E271" s="130">
        <v>5.7072568817320602E-5</v>
      </c>
      <c r="G271" s="129">
        <v>256</v>
      </c>
      <c r="H271" s="119">
        <v>2.57</v>
      </c>
      <c r="I271" s="130">
        <v>4.0766580401353601E-4</v>
      </c>
      <c r="K271" s="129">
        <v>256</v>
      </c>
      <c r="L271" s="119">
        <v>2.57</v>
      </c>
      <c r="M271" s="130">
        <v>5.00621198511944E-4</v>
      </c>
      <c r="O271" s="129">
        <v>256</v>
      </c>
      <c r="P271" s="119">
        <v>2.57</v>
      </c>
      <c r="Q271" s="130">
        <v>1.00989804557393E-4</v>
      </c>
      <c r="S271" s="129">
        <v>256</v>
      </c>
      <c r="T271" s="119">
        <v>2.57</v>
      </c>
      <c r="U271" s="130">
        <v>9.7393687183657401E-3</v>
      </c>
      <c r="W271" s="129">
        <v>256</v>
      </c>
      <c r="X271" s="119">
        <v>2.57</v>
      </c>
      <c r="Y271" s="130">
        <v>2.93157108470173E-3</v>
      </c>
    </row>
    <row r="272" spans="3:25" x14ac:dyDescent="0.25">
      <c r="C272" s="129">
        <v>257</v>
      </c>
      <c r="D272" s="118">
        <v>2.58</v>
      </c>
      <c r="E272" s="130">
        <v>5.6651700320558201E-5</v>
      </c>
      <c r="G272" s="129">
        <v>257</v>
      </c>
      <c r="H272" s="119">
        <v>2.58</v>
      </c>
      <c r="I272" s="130">
        <v>4.0313710407101198E-4</v>
      </c>
      <c r="K272" s="129">
        <v>257</v>
      </c>
      <c r="L272" s="119">
        <v>2.58</v>
      </c>
      <c r="M272" s="130">
        <v>4.92890690728055E-4</v>
      </c>
      <c r="O272" s="129">
        <v>257</v>
      </c>
      <c r="P272" s="119">
        <v>2.58</v>
      </c>
      <c r="Q272" s="130">
        <v>9.9976110135613499E-5</v>
      </c>
      <c r="S272" s="129">
        <v>257</v>
      </c>
      <c r="T272" s="119">
        <v>2.58</v>
      </c>
      <c r="U272" s="130">
        <v>9.7481955865015898E-3</v>
      </c>
      <c r="W272" s="129">
        <v>257</v>
      </c>
      <c r="X272" s="119">
        <v>2.58</v>
      </c>
      <c r="Y272" s="130">
        <v>2.9128139451627399E-3</v>
      </c>
    </row>
    <row r="273" spans="3:25" x14ac:dyDescent="0.25">
      <c r="C273" s="129">
        <v>258</v>
      </c>
      <c r="D273" s="118">
        <v>2.59</v>
      </c>
      <c r="E273" s="130">
        <v>5.6237044898795101E-5</v>
      </c>
      <c r="G273" s="129">
        <v>258</v>
      </c>
      <c r="H273" s="119">
        <v>2.59</v>
      </c>
      <c r="I273" s="130">
        <v>3.98604503181495E-4</v>
      </c>
      <c r="K273" s="129">
        <v>258</v>
      </c>
      <c r="L273" s="119">
        <v>2.59</v>
      </c>
      <c r="M273" s="130">
        <v>4.8510335242610302E-4</v>
      </c>
      <c r="O273" s="129">
        <v>258</v>
      </c>
      <c r="P273" s="119">
        <v>2.59</v>
      </c>
      <c r="Q273" s="130">
        <v>9.8961095481127402E-5</v>
      </c>
      <c r="S273" s="129">
        <v>258</v>
      </c>
      <c r="T273" s="119">
        <v>2.59</v>
      </c>
      <c r="U273" s="130">
        <v>9.7551830126959994E-3</v>
      </c>
      <c r="W273" s="129">
        <v>258</v>
      </c>
      <c r="X273" s="119">
        <v>2.59</v>
      </c>
      <c r="Y273" s="130">
        <v>2.8942253326650199E-3</v>
      </c>
    </row>
    <row r="274" spans="3:25" x14ac:dyDescent="0.25">
      <c r="C274" s="129">
        <v>259</v>
      </c>
      <c r="D274" s="118">
        <v>2.6</v>
      </c>
      <c r="E274" s="130">
        <v>5.5828472103886198E-5</v>
      </c>
      <c r="G274" s="129">
        <v>259</v>
      </c>
      <c r="H274" s="119">
        <v>2.6</v>
      </c>
      <c r="I274" s="130">
        <v>3.9407576135369902E-4</v>
      </c>
      <c r="K274" s="129">
        <v>259</v>
      </c>
      <c r="L274" s="119">
        <v>2.6</v>
      </c>
      <c r="M274" s="130">
        <v>4.7727093726571699E-4</v>
      </c>
      <c r="O274" s="129">
        <v>259</v>
      </c>
      <c r="P274" s="119">
        <v>2.6</v>
      </c>
      <c r="Q274" s="130">
        <v>9.7946890073154002E-5</v>
      </c>
      <c r="S274" s="129">
        <v>259</v>
      </c>
      <c r="T274" s="119">
        <v>2.6</v>
      </c>
      <c r="U274" s="130">
        <v>9.7603762335817992E-3</v>
      </c>
      <c r="W274" s="129">
        <v>259</v>
      </c>
      <c r="X274" s="119">
        <v>2.6</v>
      </c>
      <c r="Y274" s="130">
        <v>2.8758294073700898E-3</v>
      </c>
    </row>
    <row r="275" spans="3:25" x14ac:dyDescent="0.25">
      <c r="C275" s="129">
        <v>260</v>
      </c>
      <c r="D275" s="118">
        <v>2.61</v>
      </c>
      <c r="E275" s="130">
        <v>5.5426051286266603E-5</v>
      </c>
      <c r="G275" s="129">
        <v>260</v>
      </c>
      <c r="H275" s="119">
        <v>2.61</v>
      </c>
      <c r="I275" s="130">
        <v>3.8955116266892198E-4</v>
      </c>
      <c r="K275" s="129">
        <v>260</v>
      </c>
      <c r="L275" s="119">
        <v>2.61</v>
      </c>
      <c r="M275" s="130">
        <v>4.6940560828975499E-4</v>
      </c>
      <c r="O275" s="129">
        <v>260</v>
      </c>
      <c r="P275" s="119">
        <v>2.61</v>
      </c>
      <c r="Q275" s="130">
        <v>9.6932828388235001E-5</v>
      </c>
      <c r="S275" s="129">
        <v>260</v>
      </c>
      <c r="T275" s="119">
        <v>2.61</v>
      </c>
      <c r="U275" s="130">
        <v>9.7638197931900692E-3</v>
      </c>
      <c r="W275" s="129">
        <v>260</v>
      </c>
      <c r="X275" s="119">
        <v>2.61</v>
      </c>
      <c r="Y275" s="130">
        <v>2.8575989040229102E-3</v>
      </c>
    </row>
    <row r="276" spans="3:25" x14ac:dyDescent="0.25">
      <c r="C276" s="129">
        <v>261</v>
      </c>
      <c r="D276" s="118">
        <v>2.62</v>
      </c>
      <c r="E276" s="130">
        <v>5.5029600491787301E-5</v>
      </c>
      <c r="G276" s="129">
        <v>261</v>
      </c>
      <c r="H276" s="119">
        <v>2.62</v>
      </c>
      <c r="I276" s="130">
        <v>3.8503270248795197E-4</v>
      </c>
      <c r="K276" s="129">
        <v>261</v>
      </c>
      <c r="L276" s="119">
        <v>2.62</v>
      </c>
      <c r="M276" s="130">
        <v>4.61510019246236E-4</v>
      </c>
      <c r="O276" s="129">
        <v>261</v>
      </c>
      <c r="P276" s="119">
        <v>2.62</v>
      </c>
      <c r="Q276" s="130">
        <v>9.5919717241516099E-5</v>
      </c>
      <c r="S276" s="129">
        <v>261</v>
      </c>
      <c r="T276" s="119">
        <v>2.62</v>
      </c>
      <c r="U276" s="130">
        <v>9.7655575390579903E-3</v>
      </c>
      <c r="W276" s="129">
        <v>261</v>
      </c>
      <c r="X276" s="119">
        <v>2.62</v>
      </c>
      <c r="Y276" s="130">
        <v>2.8395414592664002E-3</v>
      </c>
    </row>
    <row r="277" spans="3:25" x14ac:dyDescent="0.25">
      <c r="C277" s="129">
        <v>262</v>
      </c>
      <c r="D277" s="118">
        <v>2.63</v>
      </c>
      <c r="E277" s="130">
        <v>5.46388495626615E-5</v>
      </c>
      <c r="G277" s="129">
        <v>262</v>
      </c>
      <c r="H277" s="119">
        <v>2.63</v>
      </c>
      <c r="I277" s="130">
        <v>3.8052523112916598E-4</v>
      </c>
      <c r="K277" s="129">
        <v>262</v>
      </c>
      <c r="L277" s="119">
        <v>2.63</v>
      </c>
      <c r="M277" s="130">
        <v>4.5360062380506302E-4</v>
      </c>
      <c r="O277" s="129">
        <v>262</v>
      </c>
      <c r="P277" s="119">
        <v>2.63</v>
      </c>
      <c r="Q277" s="130">
        <v>9.49092756694712E-5</v>
      </c>
      <c r="S277" s="129">
        <v>262</v>
      </c>
      <c r="T277" s="119">
        <v>2.63</v>
      </c>
      <c r="U277" s="130">
        <v>9.7656326193799395E-3</v>
      </c>
      <c r="W277" s="129">
        <v>262</v>
      </c>
      <c r="X277" s="119">
        <v>2.63</v>
      </c>
      <c r="Y277" s="130">
        <v>2.82166000218627E-3</v>
      </c>
    </row>
    <row r="278" spans="3:25" x14ac:dyDescent="0.25">
      <c r="C278" s="129">
        <v>263</v>
      </c>
      <c r="D278" s="118">
        <v>2.64</v>
      </c>
      <c r="E278" s="130">
        <v>5.4253679892947101E-5</v>
      </c>
      <c r="G278" s="129">
        <v>263</v>
      </c>
      <c r="H278" s="119">
        <v>2.64</v>
      </c>
      <c r="I278" s="130">
        <v>3.7603320399782602E-4</v>
      </c>
      <c r="K278" s="129">
        <v>263</v>
      </c>
      <c r="L278" s="119">
        <v>2.64</v>
      </c>
      <c r="M278" s="130">
        <v>4.4664295769503598E-4</v>
      </c>
      <c r="O278" s="129">
        <v>263</v>
      </c>
      <c r="P278" s="119">
        <v>2.64</v>
      </c>
      <c r="Q278" s="130">
        <v>9.3901747429421599E-5</v>
      </c>
      <c r="S278" s="129">
        <v>263</v>
      </c>
      <c r="T278" s="119">
        <v>2.64</v>
      </c>
      <c r="U278" s="130">
        <v>9.7640986201226292E-3</v>
      </c>
      <c r="W278" s="129">
        <v>263</v>
      </c>
      <c r="X278" s="119">
        <v>2.64</v>
      </c>
      <c r="Y278" s="130">
        <v>2.8039369684540899E-3</v>
      </c>
    </row>
    <row r="279" spans="3:25" x14ac:dyDescent="0.25">
      <c r="C279" s="129">
        <v>264</v>
      </c>
      <c r="D279" s="118">
        <v>2.65</v>
      </c>
      <c r="E279" s="130">
        <v>5.3873975603835E-5</v>
      </c>
      <c r="G279" s="129">
        <v>264</v>
      </c>
      <c r="H279" s="119">
        <v>2.65</v>
      </c>
      <c r="I279" s="130">
        <v>3.7155632314126298E-4</v>
      </c>
      <c r="K279" s="129">
        <v>264</v>
      </c>
      <c r="L279" s="119">
        <v>2.65</v>
      </c>
      <c r="M279" s="130">
        <v>4.4581749710181901E-4</v>
      </c>
      <c r="O279" s="129">
        <v>264</v>
      </c>
      <c r="P279" s="119">
        <v>2.65</v>
      </c>
      <c r="Q279" s="130">
        <v>9.2897278734138596E-5</v>
      </c>
      <c r="S279" s="129">
        <v>264</v>
      </c>
      <c r="T279" s="119">
        <v>2.65</v>
      </c>
      <c r="U279" s="130">
        <v>9.7610002594697501E-3</v>
      </c>
      <c r="W279" s="129">
        <v>264</v>
      </c>
      <c r="X279" s="119">
        <v>2.65</v>
      </c>
      <c r="Y279" s="130">
        <v>2.7863896722224901E-3</v>
      </c>
    </row>
    <row r="280" spans="3:25" x14ac:dyDescent="0.25">
      <c r="C280" s="129">
        <v>265</v>
      </c>
      <c r="D280" s="118">
        <v>2.66</v>
      </c>
      <c r="E280" s="130">
        <v>5.3499913777380799E-5</v>
      </c>
      <c r="G280" s="129">
        <v>265</v>
      </c>
      <c r="H280" s="119">
        <v>2.66</v>
      </c>
      <c r="I280" s="130">
        <v>3.6709743936435798E-4</v>
      </c>
      <c r="K280" s="129">
        <v>265</v>
      </c>
      <c r="L280" s="119">
        <v>2.66</v>
      </c>
      <c r="M280" s="130">
        <v>4.4493267449219098E-4</v>
      </c>
      <c r="O280" s="129">
        <v>265</v>
      </c>
      <c r="P280" s="119">
        <v>2.66</v>
      </c>
      <c r="Q280" s="130">
        <v>9.1896515540827695E-5</v>
      </c>
      <c r="S280" s="129">
        <v>265</v>
      </c>
      <c r="T280" s="119">
        <v>2.66</v>
      </c>
      <c r="U280" s="130">
        <v>9.7563642105693293E-3</v>
      </c>
      <c r="W280" s="129">
        <v>265</v>
      </c>
      <c r="X280" s="119">
        <v>2.66</v>
      </c>
      <c r="Y280" s="130">
        <v>2.76900295138511E-3</v>
      </c>
    </row>
    <row r="281" spans="3:25" x14ac:dyDescent="0.25">
      <c r="C281" s="129">
        <v>266</v>
      </c>
      <c r="D281" s="118">
        <v>2.67</v>
      </c>
      <c r="E281" s="130">
        <v>5.3131110426384098E-5</v>
      </c>
      <c r="G281" s="129">
        <v>266</v>
      </c>
      <c r="H281" s="119">
        <v>2.67</v>
      </c>
      <c r="I281" s="130">
        <v>3.6266109496476101E-4</v>
      </c>
      <c r="K281" s="129">
        <v>266</v>
      </c>
      <c r="L281" s="119">
        <v>2.67</v>
      </c>
      <c r="M281" s="130">
        <v>4.4398797792968901E-4</v>
      </c>
      <c r="O281" s="129">
        <v>266</v>
      </c>
      <c r="P281" s="119">
        <v>2.67</v>
      </c>
      <c r="Q281" s="130">
        <v>9.0901015370199799E-5</v>
      </c>
      <c r="S281" s="129">
        <v>266</v>
      </c>
      <c r="T281" s="119">
        <v>2.67</v>
      </c>
      <c r="U281" s="130">
        <v>9.7502309325869299E-3</v>
      </c>
      <c r="W281" s="129">
        <v>266</v>
      </c>
      <c r="X281" s="119">
        <v>2.67</v>
      </c>
      <c r="Y281" s="130">
        <v>2.75176960501284E-3</v>
      </c>
    </row>
    <row r="282" spans="3:25" x14ac:dyDescent="0.25">
      <c r="C282" s="129">
        <v>267</v>
      </c>
      <c r="D282" s="118">
        <v>2.68</v>
      </c>
      <c r="E282" s="130">
        <v>5.2767432800282197E-5</v>
      </c>
      <c r="G282" s="129">
        <v>267</v>
      </c>
      <c r="H282" s="119">
        <v>2.68</v>
      </c>
      <c r="I282" s="130">
        <v>3.5836959356695702E-4</v>
      </c>
      <c r="K282" s="129">
        <v>267</v>
      </c>
      <c r="L282" s="119">
        <v>2.68</v>
      </c>
      <c r="M282" s="130">
        <v>4.4298800631746202E-4</v>
      </c>
      <c r="O282" s="129">
        <v>267</v>
      </c>
      <c r="P282" s="119">
        <v>2.68</v>
      </c>
      <c r="Q282" s="130">
        <v>8.9910678382485994E-5</v>
      </c>
      <c r="S282" s="129">
        <v>267</v>
      </c>
      <c r="T282" s="119">
        <v>2.68</v>
      </c>
      <c r="U282" s="130">
        <v>9.7426401828825306E-3</v>
      </c>
      <c r="W282" s="129">
        <v>267</v>
      </c>
      <c r="X282" s="119">
        <v>2.68</v>
      </c>
      <c r="Y282" s="130">
        <v>2.7347108260854501E-3</v>
      </c>
    </row>
    <row r="283" spans="3:25" x14ac:dyDescent="0.25">
      <c r="C283" s="129">
        <v>268</v>
      </c>
      <c r="D283" s="118">
        <v>2.69</v>
      </c>
      <c r="E283" s="130">
        <v>5.2408775614552297E-5</v>
      </c>
      <c r="G283" s="129">
        <v>268</v>
      </c>
      <c r="H283" s="119">
        <v>2.69</v>
      </c>
      <c r="I283" s="130">
        <v>3.5419974852595099E-4</v>
      </c>
      <c r="K283" s="129">
        <v>268</v>
      </c>
      <c r="L283" s="119">
        <v>2.69</v>
      </c>
      <c r="M283" s="130">
        <v>4.4193177271349899E-4</v>
      </c>
      <c r="O283" s="129">
        <v>268</v>
      </c>
      <c r="P283" s="119">
        <v>2.69</v>
      </c>
      <c r="Q283" s="130">
        <v>8.8925701673966699E-5</v>
      </c>
      <c r="S283" s="129">
        <v>268</v>
      </c>
      <c r="T283" s="119">
        <v>2.69</v>
      </c>
      <c r="U283" s="130">
        <v>9.7336310190763303E-3</v>
      </c>
      <c r="W283" s="129">
        <v>268</v>
      </c>
      <c r="X283" s="119">
        <v>2.69</v>
      </c>
      <c r="Y283" s="130">
        <v>2.7178010768737098E-3</v>
      </c>
    </row>
    <row r="284" spans="3:25" x14ac:dyDescent="0.25">
      <c r="C284" s="129">
        <v>269</v>
      </c>
      <c r="D284" s="118">
        <v>2.7</v>
      </c>
      <c r="E284" s="130">
        <v>5.2055042598969703E-5</v>
      </c>
      <c r="G284" s="129">
        <v>269</v>
      </c>
      <c r="H284" s="119">
        <v>2.7</v>
      </c>
      <c r="I284" s="130">
        <v>3.5002132179443501E-4</v>
      </c>
      <c r="K284" s="129">
        <v>269</v>
      </c>
      <c r="L284" s="119">
        <v>2.7</v>
      </c>
      <c r="M284" s="130">
        <v>4.4082428785202599E-4</v>
      </c>
      <c r="O284" s="129">
        <v>269</v>
      </c>
      <c r="P284" s="119">
        <v>2.7</v>
      </c>
      <c r="Q284" s="130">
        <v>8.7946585724512404E-5</v>
      </c>
      <c r="S284" s="129">
        <v>269</v>
      </c>
      <c r="T284" s="119">
        <v>2.7</v>
      </c>
      <c r="U284" s="130">
        <v>9.7232418017495197E-3</v>
      </c>
      <c r="W284" s="129">
        <v>269</v>
      </c>
      <c r="X284" s="119">
        <v>2.7</v>
      </c>
      <c r="Y284" s="130">
        <v>2.7010431706521402E-3</v>
      </c>
    </row>
    <row r="285" spans="3:25" x14ac:dyDescent="0.25">
      <c r="C285" s="129">
        <v>270</v>
      </c>
      <c r="D285" s="118">
        <v>2.71</v>
      </c>
      <c r="E285" s="130">
        <v>5.1706410110981703E-5</v>
      </c>
      <c r="G285" s="129">
        <v>270</v>
      </c>
      <c r="H285" s="119">
        <v>2.71</v>
      </c>
      <c r="I285" s="130">
        <v>3.4583926772647301E-4</v>
      </c>
      <c r="K285" s="129">
        <v>270</v>
      </c>
      <c r="L285" s="119">
        <v>2.71</v>
      </c>
      <c r="M285" s="130">
        <v>4.3966392960631897E-4</v>
      </c>
      <c r="O285" s="129">
        <v>270</v>
      </c>
      <c r="P285" s="119">
        <v>2.71</v>
      </c>
      <c r="Q285" s="130">
        <v>8.6974079839957194E-5</v>
      </c>
      <c r="S285" s="129">
        <v>270</v>
      </c>
      <c r="T285" s="119">
        <v>2.71</v>
      </c>
      <c r="U285" s="130">
        <v>9.7115101977339295E-3</v>
      </c>
      <c r="W285" s="129">
        <v>270</v>
      </c>
      <c r="X285" s="119">
        <v>2.71</v>
      </c>
      <c r="Y285" s="130">
        <v>2.6844495767716298E-3</v>
      </c>
    </row>
    <row r="286" spans="3:25" x14ac:dyDescent="0.25">
      <c r="C286" s="129">
        <v>271</v>
      </c>
      <c r="D286" s="118">
        <v>2.72</v>
      </c>
      <c r="E286" s="130">
        <v>5.1362489586386203E-5</v>
      </c>
      <c r="G286" s="129">
        <v>271</v>
      </c>
      <c r="H286" s="119">
        <v>2.72</v>
      </c>
      <c r="I286" s="130">
        <v>3.4166005794371599E-4</v>
      </c>
      <c r="K286" s="129">
        <v>271</v>
      </c>
      <c r="L286" s="119">
        <v>2.72</v>
      </c>
      <c r="M286" s="130">
        <v>4.3845628288018102E-4</v>
      </c>
      <c r="O286" s="129">
        <v>271</v>
      </c>
      <c r="P286" s="119">
        <v>2.72</v>
      </c>
      <c r="Q286" s="130">
        <v>8.60091065194301E-5</v>
      </c>
      <c r="S286" s="129">
        <v>271</v>
      </c>
      <c r="T286" s="119">
        <v>2.72</v>
      </c>
      <c r="U286" s="130">
        <v>9.6984902254950694E-3</v>
      </c>
      <c r="W286" s="129">
        <v>271</v>
      </c>
      <c r="X286" s="119">
        <v>2.72</v>
      </c>
      <c r="Y286" s="130">
        <v>2.6679998045314201E-3</v>
      </c>
    </row>
    <row r="287" spans="3:25" x14ac:dyDescent="0.25">
      <c r="C287" s="129">
        <v>272</v>
      </c>
      <c r="D287" s="118">
        <v>2.73</v>
      </c>
      <c r="E287" s="130">
        <v>5.1023185395721001E-5</v>
      </c>
      <c r="G287" s="129">
        <v>272</v>
      </c>
      <c r="H287" s="119">
        <v>2.73</v>
      </c>
      <c r="I287" s="130">
        <v>3.3748864143413101E-4</v>
      </c>
      <c r="K287" s="129">
        <v>272</v>
      </c>
      <c r="L287" s="119">
        <v>2.73</v>
      </c>
      <c r="M287" s="130">
        <v>4.3719890881530998E-4</v>
      </c>
      <c r="O287" s="129">
        <v>272</v>
      </c>
      <c r="P287" s="119">
        <v>2.73</v>
      </c>
      <c r="Q287" s="130">
        <v>8.5051244407910397E-5</v>
      </c>
      <c r="S287" s="129">
        <v>272</v>
      </c>
      <c r="T287" s="119">
        <v>2.73</v>
      </c>
      <c r="U287" s="130">
        <v>9.6842078357755393E-3</v>
      </c>
      <c r="W287" s="129">
        <v>272</v>
      </c>
      <c r="X287" s="119">
        <v>2.73</v>
      </c>
      <c r="Y287" s="130">
        <v>2.65169797323095E-3</v>
      </c>
    </row>
    <row r="288" spans="3:25" x14ac:dyDescent="0.25">
      <c r="C288" s="129">
        <v>273</v>
      </c>
      <c r="D288" s="118">
        <v>2.74</v>
      </c>
      <c r="E288" s="130">
        <v>5.0688404131789902E-5</v>
      </c>
      <c r="G288" s="129">
        <v>273</v>
      </c>
      <c r="H288" s="119">
        <v>2.74</v>
      </c>
      <c r="I288" s="130">
        <v>3.3332724350091303E-4</v>
      </c>
      <c r="K288" s="129">
        <v>273</v>
      </c>
      <c r="L288" s="119">
        <v>2.74</v>
      </c>
      <c r="M288" s="130">
        <v>4.3589816424992903E-4</v>
      </c>
      <c r="O288" s="129">
        <v>273</v>
      </c>
      <c r="P288" s="119">
        <v>2.74</v>
      </c>
      <c r="Q288" s="130">
        <v>8.4100865970161503E-5</v>
      </c>
      <c r="S288" s="129">
        <v>273</v>
      </c>
      <c r="T288" s="119">
        <v>2.74</v>
      </c>
      <c r="U288" s="130">
        <v>9.6686913999005798E-3</v>
      </c>
      <c r="W288" s="129">
        <v>273</v>
      </c>
      <c r="X288" s="119">
        <v>2.74</v>
      </c>
      <c r="Y288" s="130">
        <v>2.6355530901387902E-3</v>
      </c>
    </row>
    <row r="289" spans="3:25" x14ac:dyDescent="0.25">
      <c r="C289" s="129">
        <v>274</v>
      </c>
      <c r="D289" s="118">
        <v>2.75</v>
      </c>
      <c r="E289" s="130">
        <v>5.0358054559845101E-5</v>
      </c>
      <c r="G289" s="129">
        <v>274</v>
      </c>
      <c r="H289" s="119">
        <v>2.75</v>
      </c>
      <c r="I289" s="130">
        <v>3.2918016303420001E-4</v>
      </c>
      <c r="K289" s="129">
        <v>274</v>
      </c>
      <c r="L289" s="119">
        <v>2.75</v>
      </c>
      <c r="M289" s="130">
        <v>4.3455058063266702E-4</v>
      </c>
      <c r="O289" s="129">
        <v>274</v>
      </c>
      <c r="P289" s="119">
        <v>2.75</v>
      </c>
      <c r="Q289" s="130">
        <v>8.3158314076890396E-5</v>
      </c>
      <c r="S289" s="129">
        <v>274</v>
      </c>
      <c r="T289" s="119">
        <v>2.75</v>
      </c>
      <c r="U289" s="130">
        <v>9.6519758558394203E-3</v>
      </c>
      <c r="W289" s="129">
        <v>274</v>
      </c>
      <c r="X289" s="119">
        <v>2.75</v>
      </c>
      <c r="Y289" s="130">
        <v>2.61954703437606E-3</v>
      </c>
    </row>
    <row r="290" spans="3:25" x14ac:dyDescent="0.25">
      <c r="C290" s="129">
        <v>275</v>
      </c>
      <c r="D290" s="118">
        <v>2.76</v>
      </c>
      <c r="E290" s="130">
        <v>5.0032282082939402E-5</v>
      </c>
      <c r="G290" s="129">
        <v>275</v>
      </c>
      <c r="H290" s="119">
        <v>2.76</v>
      </c>
      <c r="I290" s="130">
        <v>3.2505152242701102E-4</v>
      </c>
      <c r="K290" s="129">
        <v>275</v>
      </c>
      <c r="L290" s="119">
        <v>2.76</v>
      </c>
      <c r="M290" s="130">
        <v>4.3316351404637201E-4</v>
      </c>
      <c r="O290" s="129">
        <v>275</v>
      </c>
      <c r="P290" s="119">
        <v>2.76</v>
      </c>
      <c r="Q290" s="130">
        <v>8.22239031448068E-5</v>
      </c>
      <c r="S290" s="129">
        <v>275</v>
      </c>
      <c r="T290" s="119">
        <v>2.76</v>
      </c>
      <c r="U290" s="130">
        <v>9.6340955078998806E-3</v>
      </c>
      <c r="W290" s="129">
        <v>275</v>
      </c>
      <c r="X290" s="119">
        <v>2.76</v>
      </c>
      <c r="Y290" s="130">
        <v>2.6036828543302601E-3</v>
      </c>
    </row>
    <row r="291" spans="3:25" x14ac:dyDescent="0.25">
      <c r="C291" s="129">
        <v>276</v>
      </c>
      <c r="D291" s="118">
        <v>2.77</v>
      </c>
      <c r="E291" s="130">
        <v>4.9710793149610697E-5</v>
      </c>
      <c r="G291" s="129">
        <v>276</v>
      </c>
      <c r="H291" s="119">
        <v>2.77</v>
      </c>
      <c r="I291" s="130">
        <v>3.2094793058814298E-4</v>
      </c>
      <c r="K291" s="129">
        <v>276</v>
      </c>
      <c r="L291" s="119">
        <v>2.77</v>
      </c>
      <c r="M291" s="130">
        <v>4.3173222728106701E-4</v>
      </c>
      <c r="O291" s="129">
        <v>276</v>
      </c>
      <c r="P291" s="119">
        <v>2.77</v>
      </c>
      <c r="Q291" s="130">
        <v>8.1298726344960801E-5</v>
      </c>
      <c r="S291" s="129">
        <v>276</v>
      </c>
      <c r="T291" s="119">
        <v>2.77</v>
      </c>
      <c r="U291" s="130">
        <v>9.6150839968023004E-3</v>
      </c>
      <c r="W291" s="129">
        <v>276</v>
      </c>
      <c r="X291" s="119">
        <v>2.77</v>
      </c>
      <c r="Y291" s="130">
        <v>2.5879709166826098E-3</v>
      </c>
    </row>
    <row r="292" spans="3:25" x14ac:dyDescent="0.25">
      <c r="C292" s="129">
        <v>277</v>
      </c>
      <c r="D292" s="118">
        <v>2.78</v>
      </c>
      <c r="E292" s="130">
        <v>4.93934687333031E-5</v>
      </c>
      <c r="G292" s="129">
        <v>277</v>
      </c>
      <c r="H292" s="119">
        <v>2.78</v>
      </c>
      <c r="I292" s="130">
        <v>3.1826018038410702E-4</v>
      </c>
      <c r="K292" s="129">
        <v>277</v>
      </c>
      <c r="L292" s="119">
        <v>2.78</v>
      </c>
      <c r="M292" s="130">
        <v>4.3026532726271702E-4</v>
      </c>
      <c r="O292" s="129">
        <v>277</v>
      </c>
      <c r="P292" s="119">
        <v>2.78</v>
      </c>
      <c r="Q292" s="130">
        <v>8.03822478816254E-5</v>
      </c>
      <c r="S292" s="129">
        <v>277</v>
      </c>
      <c r="T292" s="119">
        <v>2.78</v>
      </c>
      <c r="U292" s="130">
        <v>9.5949743059197696E-3</v>
      </c>
      <c r="W292" s="129">
        <v>277</v>
      </c>
      <c r="X292" s="119">
        <v>2.78</v>
      </c>
      <c r="Y292" s="130">
        <v>2.57239301661561E-3</v>
      </c>
    </row>
    <row r="293" spans="3:25" x14ac:dyDescent="0.25">
      <c r="C293" s="129">
        <v>278</v>
      </c>
      <c r="D293" s="118">
        <v>2.79</v>
      </c>
      <c r="E293" s="130">
        <v>4.9080225981008901E-5</v>
      </c>
      <c r="G293" s="129">
        <v>278</v>
      </c>
      <c r="H293" s="119">
        <v>2.79</v>
      </c>
      <c r="I293" s="130">
        <v>3.1653697124606699E-4</v>
      </c>
      <c r="K293" s="129">
        <v>278</v>
      </c>
      <c r="L293" s="119">
        <v>2.79</v>
      </c>
      <c r="M293" s="130">
        <v>4.2875723287002501E-4</v>
      </c>
      <c r="O293" s="129">
        <v>278</v>
      </c>
      <c r="P293" s="119">
        <v>2.79</v>
      </c>
      <c r="Q293" s="130">
        <v>7.9474652515773298E-5</v>
      </c>
      <c r="S293" s="129">
        <v>278</v>
      </c>
      <c r="T293" s="119">
        <v>2.79</v>
      </c>
      <c r="U293" s="130">
        <v>9.5737987678185896E-3</v>
      </c>
      <c r="W293" s="129">
        <v>278</v>
      </c>
      <c r="X293" s="119">
        <v>2.79</v>
      </c>
      <c r="Y293" s="130">
        <v>2.5569489540046299E-3</v>
      </c>
    </row>
    <row r="294" spans="3:25" x14ac:dyDescent="0.25">
      <c r="C294" s="129">
        <v>279</v>
      </c>
      <c r="D294" s="118">
        <v>2.8</v>
      </c>
      <c r="E294" s="130">
        <v>4.8770983968820298E-5</v>
      </c>
      <c r="G294" s="129">
        <v>279</v>
      </c>
      <c r="H294" s="119">
        <v>2.8</v>
      </c>
      <c r="I294" s="130">
        <v>3.1481147452041799E-4</v>
      </c>
      <c r="K294" s="129">
        <v>279</v>
      </c>
      <c r="L294" s="119">
        <v>2.8</v>
      </c>
      <c r="M294" s="130">
        <v>4.2721601841828302E-4</v>
      </c>
      <c r="O294" s="129">
        <v>279</v>
      </c>
      <c r="P294" s="119">
        <v>2.8</v>
      </c>
      <c r="Q294" s="130">
        <v>7.8576153612553194E-5</v>
      </c>
      <c r="S294" s="129">
        <v>279</v>
      </c>
      <c r="T294" s="119">
        <v>2.8</v>
      </c>
      <c r="U294" s="130">
        <v>9.5516035305263907E-3</v>
      </c>
      <c r="W294" s="129">
        <v>279</v>
      </c>
      <c r="X294" s="119">
        <v>2.8</v>
      </c>
      <c r="Y294" s="130">
        <v>2.54165487203268E-3</v>
      </c>
    </row>
    <row r="295" spans="3:25" x14ac:dyDescent="0.25">
      <c r="C295" s="129">
        <v>280</v>
      </c>
      <c r="D295" s="118">
        <v>2.81</v>
      </c>
      <c r="E295" s="130">
        <v>4.8465782776171401E-5</v>
      </c>
      <c r="G295" s="129">
        <v>280</v>
      </c>
      <c r="H295" s="119">
        <v>2.81</v>
      </c>
      <c r="I295" s="130">
        <v>3.1308416038094598E-4</v>
      </c>
      <c r="K295" s="129">
        <v>280</v>
      </c>
      <c r="L295" s="119">
        <v>2.81</v>
      </c>
      <c r="M295" s="130">
        <v>4.2563736921721797E-4</v>
      </c>
      <c r="O295" s="129">
        <v>280</v>
      </c>
      <c r="P295" s="119">
        <v>2.81</v>
      </c>
      <c r="Q295" s="130">
        <v>7.7686941614705995E-5</v>
      </c>
      <c r="S295" s="129">
        <v>280</v>
      </c>
      <c r="T295" s="119">
        <v>2.81</v>
      </c>
      <c r="U295" s="130">
        <v>9.5284111518845801E-3</v>
      </c>
      <c r="W295" s="129">
        <v>280</v>
      </c>
      <c r="X295" s="119">
        <v>2.81</v>
      </c>
      <c r="Y295" s="130">
        <v>2.52649023353454E-3</v>
      </c>
    </row>
    <row r="296" spans="3:25" x14ac:dyDescent="0.25">
      <c r="C296" s="129">
        <v>281</v>
      </c>
      <c r="D296" s="118">
        <v>2.82</v>
      </c>
      <c r="E296" s="130">
        <v>4.8164552177263801E-5</v>
      </c>
      <c r="G296" s="129">
        <v>281</v>
      </c>
      <c r="H296" s="119">
        <v>2.82</v>
      </c>
      <c r="I296" s="130">
        <v>3.1135769400506198E-4</v>
      </c>
      <c r="K296" s="129">
        <v>281</v>
      </c>
      <c r="L296" s="119">
        <v>2.82</v>
      </c>
      <c r="M296" s="130">
        <v>4.2402743063842899E-4</v>
      </c>
      <c r="O296" s="129">
        <v>281</v>
      </c>
      <c r="P296" s="119">
        <v>2.82</v>
      </c>
      <c r="Q296" s="130">
        <v>7.6807185107174501E-5</v>
      </c>
      <c r="S296" s="129">
        <v>281</v>
      </c>
      <c r="T296" s="119">
        <v>2.82</v>
      </c>
      <c r="U296" s="130">
        <v>9.5042454080659106E-3</v>
      </c>
      <c r="W296" s="129">
        <v>281</v>
      </c>
      <c r="X296" s="119">
        <v>2.82</v>
      </c>
      <c r="Y296" s="130">
        <v>2.5114536998906401E-3</v>
      </c>
    </row>
    <row r="297" spans="3:25" x14ac:dyDescent="0.25">
      <c r="C297" s="129">
        <v>282</v>
      </c>
      <c r="D297" s="118">
        <v>2.83</v>
      </c>
      <c r="E297" s="130">
        <v>4.7867085328299E-5</v>
      </c>
      <c r="G297" s="129">
        <v>282</v>
      </c>
      <c r="H297" s="119">
        <v>2.83</v>
      </c>
      <c r="I297" s="130">
        <v>3.0962975216046701E-4</v>
      </c>
      <c r="K297" s="129">
        <v>282</v>
      </c>
      <c r="L297" s="119">
        <v>2.83</v>
      </c>
      <c r="M297" s="130">
        <v>4.2238401156456001E-4</v>
      </c>
      <c r="O297" s="129">
        <v>282</v>
      </c>
      <c r="P297" s="119">
        <v>2.83</v>
      </c>
      <c r="Q297" s="130">
        <v>7.5937219247078502E-5</v>
      </c>
      <c r="S297" s="129">
        <v>282</v>
      </c>
      <c r="T297" s="119">
        <v>2.83</v>
      </c>
      <c r="U297" s="130">
        <v>9.4791360823534201E-3</v>
      </c>
      <c r="W297" s="129">
        <v>282</v>
      </c>
      <c r="X297" s="119">
        <v>2.83</v>
      </c>
      <c r="Y297" s="130">
        <v>2.4965589231665699E-3</v>
      </c>
    </row>
    <row r="298" spans="3:25" x14ac:dyDescent="0.25">
      <c r="C298" s="129">
        <v>283</v>
      </c>
      <c r="D298" s="118">
        <v>2.84</v>
      </c>
      <c r="E298" s="130">
        <v>4.7573308730679002E-5</v>
      </c>
      <c r="G298" s="129">
        <v>283</v>
      </c>
      <c r="H298" s="119">
        <v>2.84</v>
      </c>
      <c r="I298" s="130">
        <v>3.07900615965183E-4</v>
      </c>
      <c r="K298" s="129">
        <v>283</v>
      </c>
      <c r="L298" s="119">
        <v>2.84</v>
      </c>
      <c r="M298" s="130">
        <v>4.2071084676999898E-4</v>
      </c>
      <c r="O298" s="129">
        <v>283</v>
      </c>
      <c r="P298" s="119">
        <v>2.84</v>
      </c>
      <c r="Q298" s="130">
        <v>7.50774231081547E-5</v>
      </c>
      <c r="S298" s="129">
        <v>283</v>
      </c>
      <c r="T298" s="119">
        <v>2.84</v>
      </c>
      <c r="U298" s="130">
        <v>9.4531124621651894E-3</v>
      </c>
      <c r="W298" s="129">
        <v>283</v>
      </c>
      <c r="X298" s="119">
        <v>2.84</v>
      </c>
      <c r="Y298" s="130">
        <v>2.48179328711112E-3</v>
      </c>
    </row>
    <row r="299" spans="3:25" x14ac:dyDescent="0.25">
      <c r="C299" s="129">
        <v>284</v>
      </c>
      <c r="D299" s="118">
        <v>2.85</v>
      </c>
      <c r="E299" s="130">
        <v>4.72831505947762E-5</v>
      </c>
      <c r="G299" s="129">
        <v>284</v>
      </c>
      <c r="H299" s="119">
        <v>2.85</v>
      </c>
      <c r="I299" s="130">
        <v>3.0617056405316402E-4</v>
      </c>
      <c r="K299" s="129">
        <v>284</v>
      </c>
      <c r="L299" s="119">
        <v>2.85</v>
      </c>
      <c r="M299" s="130">
        <v>4.1900816919161001E-4</v>
      </c>
      <c r="O299" s="129">
        <v>284</v>
      </c>
      <c r="P299" s="119">
        <v>2.85</v>
      </c>
      <c r="Q299" s="130">
        <v>7.4227433818680204E-5</v>
      </c>
      <c r="S299" s="129">
        <v>284</v>
      </c>
      <c r="T299" s="119">
        <v>2.85</v>
      </c>
      <c r="U299" s="130">
        <v>9.4262033426378202E-3</v>
      </c>
      <c r="W299" s="129">
        <v>284</v>
      </c>
      <c r="X299" s="119">
        <v>2.85</v>
      </c>
      <c r="Y299" s="130">
        <v>2.46715140142255E-3</v>
      </c>
    </row>
    <row r="300" spans="3:25" x14ac:dyDescent="0.25">
      <c r="C300" s="129">
        <v>285</v>
      </c>
      <c r="D300" s="118">
        <v>2.86</v>
      </c>
      <c r="E300" s="130">
        <v>4.6996540799649503E-5</v>
      </c>
      <c r="G300" s="129">
        <v>285</v>
      </c>
      <c r="H300" s="119">
        <v>2.86</v>
      </c>
      <c r="I300" s="130">
        <v>3.0443987227039902E-4</v>
      </c>
      <c r="K300" s="129">
        <v>285</v>
      </c>
      <c r="L300" s="119">
        <v>2.86</v>
      </c>
      <c r="M300" s="130">
        <v>4.17277002158241E-4</v>
      </c>
      <c r="O300" s="129">
        <v>285</v>
      </c>
      <c r="P300" s="119">
        <v>2.86</v>
      </c>
      <c r="Q300" s="130">
        <v>7.3387344060995603E-5</v>
      </c>
      <c r="S300" s="129">
        <v>285</v>
      </c>
      <c r="T300" s="119">
        <v>2.86</v>
      </c>
      <c r="U300" s="130">
        <v>9.3984369151893093E-3</v>
      </c>
      <c r="W300" s="129">
        <v>285</v>
      </c>
      <c r="X300" s="119">
        <v>2.86</v>
      </c>
      <c r="Y300" s="130">
        <v>2.45263908021619E-3</v>
      </c>
    </row>
    <row r="301" spans="3:25" x14ac:dyDescent="0.25">
      <c r="C301" s="129">
        <v>286</v>
      </c>
      <c r="D301" s="118">
        <v>2.87</v>
      </c>
      <c r="E301" s="130">
        <v>4.6713603386034698E-5</v>
      </c>
      <c r="G301" s="129">
        <v>286</v>
      </c>
      <c r="H301" s="119">
        <v>2.87</v>
      </c>
      <c r="I301" s="130">
        <v>3.0270926640211799E-4</v>
      </c>
      <c r="K301" s="129">
        <v>286</v>
      </c>
      <c r="L301" s="119">
        <v>2.87</v>
      </c>
      <c r="M301" s="130">
        <v>4.1552031009346898E-4</v>
      </c>
      <c r="O301" s="129">
        <v>286</v>
      </c>
      <c r="P301" s="119">
        <v>2.87</v>
      </c>
      <c r="Q301" s="130">
        <v>7.2557229609993701E-5</v>
      </c>
      <c r="S301" s="129">
        <v>286</v>
      </c>
      <c r="T301" s="119">
        <v>2.87</v>
      </c>
      <c r="U301" s="130">
        <v>9.3698407756808901E-3</v>
      </c>
      <c r="W301" s="129">
        <v>286</v>
      </c>
      <c r="X301" s="119">
        <v>2.87</v>
      </c>
      <c r="Y301" s="130">
        <v>2.43825879222263E-3</v>
      </c>
    </row>
    <row r="302" spans="3:25" x14ac:dyDescent="0.25">
      <c r="C302" s="129">
        <v>287</v>
      </c>
      <c r="D302" s="118">
        <v>2.88</v>
      </c>
      <c r="E302" s="130">
        <v>4.6434112012685202E-5</v>
      </c>
      <c r="G302" s="129">
        <v>287</v>
      </c>
      <c r="H302" s="119">
        <v>2.88</v>
      </c>
      <c r="I302" s="130">
        <v>3.00980709883949E-4</v>
      </c>
      <c r="K302" s="129">
        <v>287</v>
      </c>
      <c r="L302" s="119">
        <v>2.88</v>
      </c>
      <c r="M302" s="130">
        <v>4.13736098758044E-4</v>
      </c>
      <c r="O302" s="129">
        <v>287</v>
      </c>
      <c r="P302" s="119">
        <v>2.88</v>
      </c>
      <c r="Q302" s="130">
        <v>7.1737150254204404E-5</v>
      </c>
      <c r="S302" s="129">
        <v>287</v>
      </c>
      <c r="T302" s="119">
        <v>2.88</v>
      </c>
      <c r="U302" s="130">
        <v>9.3404419326794906E-3</v>
      </c>
      <c r="W302" s="129">
        <v>287</v>
      </c>
      <c r="X302" s="119">
        <v>2.88</v>
      </c>
      <c r="Y302" s="130">
        <v>2.4239980766804E-3</v>
      </c>
    </row>
    <row r="303" spans="3:25" x14ac:dyDescent="0.25">
      <c r="C303" s="129">
        <v>288</v>
      </c>
      <c r="D303" s="118">
        <v>2.89</v>
      </c>
      <c r="E303" s="130">
        <v>4.6157963567726401E-5</v>
      </c>
      <c r="G303" s="129">
        <v>288</v>
      </c>
      <c r="H303" s="119">
        <v>2.89</v>
      </c>
      <c r="I303" s="130">
        <v>2.9925227671432698E-4</v>
      </c>
      <c r="K303" s="129">
        <v>288</v>
      </c>
      <c r="L303" s="119">
        <v>2.89</v>
      </c>
      <c r="M303" s="130">
        <v>4.11930375733274E-4</v>
      </c>
      <c r="O303" s="129">
        <v>288</v>
      </c>
      <c r="P303" s="119">
        <v>2.89</v>
      </c>
      <c r="Q303" s="130">
        <v>7.0927150689810694E-5</v>
      </c>
      <c r="S303" s="129">
        <v>288</v>
      </c>
      <c r="T303" s="119">
        <v>2.89</v>
      </c>
      <c r="U303" s="130">
        <v>9.3102795438363695E-3</v>
      </c>
      <c r="W303" s="129">
        <v>288</v>
      </c>
      <c r="X303" s="119">
        <v>2.89</v>
      </c>
      <c r="Y303" s="130">
        <v>2.4098557113783302E-3</v>
      </c>
    </row>
    <row r="304" spans="3:25" x14ac:dyDescent="0.25">
      <c r="C304" s="129">
        <v>289</v>
      </c>
      <c r="D304" s="118">
        <v>2.9</v>
      </c>
      <c r="E304" s="130">
        <v>4.58850943388951E-5</v>
      </c>
      <c r="G304" s="129">
        <v>289</v>
      </c>
      <c r="H304" s="119">
        <v>2.9</v>
      </c>
      <c r="I304" s="130">
        <v>2.9752422914719202E-4</v>
      </c>
      <c r="K304" s="129">
        <v>289</v>
      </c>
      <c r="L304" s="119">
        <v>2.9</v>
      </c>
      <c r="M304" s="130">
        <v>4.1009876524254703E-4</v>
      </c>
      <c r="O304" s="129">
        <v>289</v>
      </c>
      <c r="P304" s="119">
        <v>2.9</v>
      </c>
      <c r="Q304" s="130">
        <v>7.0127261387112395E-5</v>
      </c>
      <c r="S304" s="129">
        <v>289</v>
      </c>
      <c r="T304" s="119">
        <v>2.9</v>
      </c>
      <c r="U304" s="130">
        <v>9.2793707374945501E-3</v>
      </c>
      <c r="W304" s="129">
        <v>289</v>
      </c>
      <c r="X304" s="119">
        <v>2.9</v>
      </c>
      <c r="Y304" s="130">
        <v>2.39584527526627E-3</v>
      </c>
    </row>
    <row r="305" spans="3:25" x14ac:dyDescent="0.25">
      <c r="C305" s="129">
        <v>290</v>
      </c>
      <c r="D305" s="118">
        <v>2.91</v>
      </c>
      <c r="E305" s="130">
        <v>4.5615442089086201E-5</v>
      </c>
      <c r="G305" s="129">
        <v>290</v>
      </c>
      <c r="H305" s="119">
        <v>2.91</v>
      </c>
      <c r="I305" s="130">
        <v>2.9579682552469903E-4</v>
      </c>
      <c r="K305" s="129">
        <v>290</v>
      </c>
      <c r="L305" s="119">
        <v>2.91</v>
      </c>
      <c r="M305" s="130">
        <v>4.0824779734305701E-4</v>
      </c>
      <c r="O305" s="129">
        <v>290</v>
      </c>
      <c r="P305" s="119">
        <v>2.91</v>
      </c>
      <c r="Q305" s="130">
        <v>6.9337499429088096E-5</v>
      </c>
      <c r="S305" s="129">
        <v>290</v>
      </c>
      <c r="T305" s="119">
        <v>2.91</v>
      </c>
      <c r="U305" s="130">
        <v>9.2477362288104492E-3</v>
      </c>
      <c r="W305" s="129">
        <v>290</v>
      </c>
      <c r="X305" s="119">
        <v>2.91</v>
      </c>
      <c r="Y305" s="130">
        <v>2.3819528200132098E-3</v>
      </c>
    </row>
    <row r="306" spans="3:25" x14ac:dyDescent="0.25">
      <c r="C306" s="129">
        <v>291</v>
      </c>
      <c r="D306" s="118">
        <v>2.92</v>
      </c>
      <c r="E306" s="130">
        <v>4.5348946021001499E-5</v>
      </c>
      <c r="G306" s="129">
        <v>291</v>
      </c>
      <c r="H306" s="119">
        <v>2.92</v>
      </c>
      <c r="I306" s="130">
        <v>2.9407032010751098E-4</v>
      </c>
      <c r="K306" s="129">
        <v>291</v>
      </c>
      <c r="L306" s="119">
        <v>2.92</v>
      </c>
      <c r="M306" s="130">
        <v>4.0637423623407298E-4</v>
      </c>
      <c r="O306" s="129">
        <v>291</v>
      </c>
      <c r="P306" s="119">
        <v>2.92</v>
      </c>
      <c r="Q306" s="130">
        <v>6.8558061094491503E-5</v>
      </c>
      <c r="S306" s="129">
        <v>291</v>
      </c>
      <c r="T306" s="119">
        <v>2.92</v>
      </c>
      <c r="U306" s="130">
        <v>9.2154007529358702E-3</v>
      </c>
      <c r="W306" s="129">
        <v>291</v>
      </c>
      <c r="X306" s="119">
        <v>2.92</v>
      </c>
      <c r="Y306" s="130">
        <v>2.36817475360321E-3</v>
      </c>
    </row>
    <row r="307" spans="3:25" x14ac:dyDescent="0.25">
      <c r="C307" s="129">
        <v>292</v>
      </c>
      <c r="D307" s="118">
        <v>2.93</v>
      </c>
      <c r="E307" s="130">
        <v>4.5085750511702101E-5</v>
      </c>
      <c r="G307" s="129">
        <v>292</v>
      </c>
      <c r="H307" s="119">
        <v>2.93</v>
      </c>
      <c r="I307" s="130">
        <v>2.92345531620512E-4</v>
      </c>
      <c r="K307" s="129">
        <v>292</v>
      </c>
      <c r="L307" s="119">
        <v>2.93</v>
      </c>
      <c r="M307" s="130">
        <v>4.0448151222612398E-4</v>
      </c>
      <c r="O307" s="129">
        <v>292</v>
      </c>
      <c r="P307" s="119">
        <v>2.93</v>
      </c>
      <c r="Q307" s="130">
        <v>6.7788957899930297E-5</v>
      </c>
      <c r="S307" s="129">
        <v>292</v>
      </c>
      <c r="T307" s="119">
        <v>2.93</v>
      </c>
      <c r="U307" s="130">
        <v>9.1823884417091203E-3</v>
      </c>
      <c r="W307" s="129">
        <v>292</v>
      </c>
      <c r="X307" s="119">
        <v>2.93</v>
      </c>
      <c r="Y307" s="130">
        <v>2.3545142533282801E-3</v>
      </c>
    </row>
    <row r="308" spans="3:25" x14ac:dyDescent="0.25">
      <c r="C308" s="129">
        <v>293</v>
      </c>
      <c r="D308" s="118">
        <v>2.94</v>
      </c>
      <c r="E308" s="130">
        <v>4.4825599115870499E-5</v>
      </c>
      <c r="G308" s="129">
        <v>293</v>
      </c>
      <c r="H308" s="119">
        <v>2.94</v>
      </c>
      <c r="I308" s="130">
        <v>2.9062400848368398E-4</v>
      </c>
      <c r="K308" s="129">
        <v>293</v>
      </c>
      <c r="L308" s="119">
        <v>2.94</v>
      </c>
      <c r="M308" s="130">
        <v>4.02570364842894E-4</v>
      </c>
      <c r="O308" s="129">
        <v>293</v>
      </c>
      <c r="P308" s="119">
        <v>2.94</v>
      </c>
      <c r="Q308" s="130">
        <v>6.7029937536686995E-5</v>
      </c>
      <c r="S308" s="129">
        <v>293</v>
      </c>
      <c r="T308" s="119">
        <v>2.94</v>
      </c>
      <c r="U308" s="130">
        <v>9.1487228342030606E-3</v>
      </c>
      <c r="W308" s="129">
        <v>293</v>
      </c>
      <c r="X308" s="119">
        <v>2.94</v>
      </c>
      <c r="Y308" s="130">
        <v>2.3409776812832101E-3</v>
      </c>
    </row>
    <row r="309" spans="3:25" x14ac:dyDescent="0.25">
      <c r="C309" s="129">
        <v>294</v>
      </c>
      <c r="D309" s="118">
        <v>2.95</v>
      </c>
      <c r="E309" s="130">
        <v>4.4568425684980501E-5</v>
      </c>
      <c r="G309" s="129">
        <v>294</v>
      </c>
      <c r="H309" s="119">
        <v>2.95</v>
      </c>
      <c r="I309" s="130">
        <v>2.88904075373111E-4</v>
      </c>
      <c r="K309" s="129">
        <v>294</v>
      </c>
      <c r="L309" s="119">
        <v>2.95</v>
      </c>
      <c r="M309" s="130">
        <v>4.00639979924596E-4</v>
      </c>
      <c r="O309" s="129">
        <v>294</v>
      </c>
      <c r="P309" s="119">
        <v>2.95</v>
      </c>
      <c r="Q309" s="130">
        <v>6.6280972367432499E-5</v>
      </c>
      <c r="S309" s="129">
        <v>294</v>
      </c>
      <c r="T309" s="119">
        <v>2.95</v>
      </c>
      <c r="U309" s="130">
        <v>9.1144269458599998E-3</v>
      </c>
      <c r="W309" s="129">
        <v>294</v>
      </c>
      <c r="X309" s="119">
        <v>2.95</v>
      </c>
      <c r="Y309" s="130">
        <v>2.3275516958187999E-3</v>
      </c>
    </row>
    <row r="310" spans="3:25" x14ac:dyDescent="0.25">
      <c r="C310" s="129">
        <v>295</v>
      </c>
      <c r="D310" s="118">
        <v>2.96</v>
      </c>
      <c r="E310" s="130">
        <v>4.4314174942660601E-5</v>
      </c>
      <c r="G310" s="129">
        <v>295</v>
      </c>
      <c r="H310" s="119">
        <v>2.96</v>
      </c>
      <c r="I310" s="130">
        <v>2.8718596914685697E-4</v>
      </c>
      <c r="K310" s="129">
        <v>295</v>
      </c>
      <c r="L310" s="119">
        <v>2.96</v>
      </c>
      <c r="M310" s="130">
        <v>3.98695377172733E-4</v>
      </c>
      <c r="O310" s="129">
        <v>295</v>
      </c>
      <c r="P310" s="119">
        <v>2.96</v>
      </c>
      <c r="Q310" s="130">
        <v>6.5542025104533405E-5</v>
      </c>
      <c r="S310" s="129">
        <v>295</v>
      </c>
      <c r="T310" s="119">
        <v>2.96</v>
      </c>
      <c r="U310" s="130">
        <v>9.0795232769280802E-3</v>
      </c>
      <c r="W310" s="129">
        <v>295</v>
      </c>
      <c r="X310" s="119">
        <v>2.96</v>
      </c>
      <c r="Y310" s="130">
        <v>2.31423518072743E-3</v>
      </c>
    </row>
    <row r="311" spans="3:25" x14ac:dyDescent="0.25">
      <c r="C311" s="129">
        <v>296</v>
      </c>
      <c r="D311" s="118">
        <v>2.97</v>
      </c>
      <c r="E311" s="130">
        <v>4.4062792883542702E-5</v>
      </c>
      <c r="G311" s="129">
        <v>296</v>
      </c>
      <c r="H311" s="119">
        <v>2.97</v>
      </c>
      <c r="I311" s="130">
        <v>2.8546992200610899E-4</v>
      </c>
      <c r="K311" s="129">
        <v>296</v>
      </c>
      <c r="L311" s="119">
        <v>2.97</v>
      </c>
      <c r="M311" s="130">
        <v>3.9673265484148199E-4</v>
      </c>
      <c r="O311" s="129">
        <v>296</v>
      </c>
      <c r="P311" s="119">
        <v>2.97</v>
      </c>
      <c r="Q311" s="130">
        <v>6.4813049480941606E-5</v>
      </c>
      <c r="S311" s="129">
        <v>296</v>
      </c>
      <c r="T311" s="119">
        <v>2.97</v>
      </c>
      <c r="U311" s="130">
        <v>9.0440338208912403E-3</v>
      </c>
      <c r="W311" s="129">
        <v>296</v>
      </c>
      <c r="X311" s="119">
        <v>2.97</v>
      </c>
      <c r="Y311" s="130">
        <v>2.3010374582734701E-3</v>
      </c>
    </row>
    <row r="312" spans="3:25" x14ac:dyDescent="0.25">
      <c r="C312" s="129">
        <v>297</v>
      </c>
      <c r="D312" s="118">
        <v>2.98</v>
      </c>
      <c r="E312" s="130">
        <v>4.3814226742464998E-5</v>
      </c>
      <c r="G312" s="129">
        <v>297</v>
      </c>
      <c r="H312" s="119">
        <v>2.98</v>
      </c>
      <c r="I312" s="130">
        <v>2.8375616141781599E-4</v>
      </c>
      <c r="K312" s="129">
        <v>297</v>
      </c>
      <c r="L312" s="119">
        <v>2.98</v>
      </c>
      <c r="M312" s="130">
        <v>3.94757047024251E-4</v>
      </c>
      <c r="O312" s="129">
        <v>297</v>
      </c>
      <c r="P312" s="119">
        <v>2.98</v>
      </c>
      <c r="Q312" s="130">
        <v>6.4093990893822694E-5</v>
      </c>
      <c r="S312" s="129">
        <v>297</v>
      </c>
      <c r="T312" s="119">
        <v>2.98</v>
      </c>
      <c r="U312" s="130">
        <v>9.0079800728845808E-3</v>
      </c>
      <c r="W312" s="129">
        <v>297</v>
      </c>
      <c r="X312" s="119">
        <v>2.98</v>
      </c>
      <c r="Y312" s="130">
        <v>2.2879518288767202E-3</v>
      </c>
    </row>
    <row r="313" spans="3:25" x14ac:dyDescent="0.25">
      <c r="C313" s="129">
        <v>298</v>
      </c>
      <c r="D313" s="118">
        <v>2.99</v>
      </c>
      <c r="E313" s="130">
        <v>4.3568591354464298E-5</v>
      </c>
      <c r="G313" s="129">
        <v>298</v>
      </c>
      <c r="H313" s="119">
        <v>2.99</v>
      </c>
      <c r="I313" s="130">
        <v>2.8204534805786202E-4</v>
      </c>
      <c r="K313" s="129">
        <v>298</v>
      </c>
      <c r="L313" s="119">
        <v>2.99</v>
      </c>
      <c r="M313" s="130">
        <v>3.9276671899924801E-4</v>
      </c>
      <c r="O313" s="129">
        <v>298</v>
      </c>
      <c r="P313" s="119">
        <v>2.99</v>
      </c>
      <c r="Q313" s="130">
        <v>6.3384787021297906E-5</v>
      </c>
      <c r="S313" s="129">
        <v>298</v>
      </c>
      <c r="T313" s="119">
        <v>2.99</v>
      </c>
      <c r="U313" s="130">
        <v>8.9713830380868595E-3</v>
      </c>
      <c r="W313" s="129">
        <v>298</v>
      </c>
      <c r="X313" s="119">
        <v>2.99</v>
      </c>
      <c r="Y313" s="130">
        <v>2.2749720631171201E-3</v>
      </c>
    </row>
    <row r="314" spans="3:25" x14ac:dyDescent="0.25">
      <c r="C314" s="129">
        <v>299</v>
      </c>
      <c r="D314" s="118">
        <v>3</v>
      </c>
      <c r="E314" s="130">
        <v>4.3325698598102099E-5</v>
      </c>
      <c r="G314" s="129">
        <v>299</v>
      </c>
      <c r="H314" s="119">
        <v>3</v>
      </c>
      <c r="I314" s="130">
        <v>2.8033909879711101E-4</v>
      </c>
      <c r="K314" s="129">
        <v>299</v>
      </c>
      <c r="L314" s="119">
        <v>3</v>
      </c>
      <c r="M314" s="130">
        <v>3.90762713275806E-4</v>
      </c>
      <c r="O314" s="129">
        <v>299</v>
      </c>
      <c r="P314" s="119">
        <v>3</v>
      </c>
      <c r="Q314" s="130">
        <v>6.2685368412749499E-5</v>
      </c>
      <c r="S314" s="129">
        <v>299</v>
      </c>
      <c r="T314" s="119">
        <v>3</v>
      </c>
      <c r="U314" s="130">
        <v>8.9342737750607495E-3</v>
      </c>
      <c r="W314" s="129">
        <v>299</v>
      </c>
      <c r="X314" s="119">
        <v>3</v>
      </c>
      <c r="Y314" s="130">
        <v>2.2620983835381701E-3</v>
      </c>
    </row>
    <row r="315" spans="3:25" x14ac:dyDescent="0.25">
      <c r="C315" s="129">
        <v>300</v>
      </c>
      <c r="D315" s="118">
        <v>3.01</v>
      </c>
      <c r="E315" s="130">
        <v>4.3085466934531301E-5</v>
      </c>
      <c r="G315" s="129">
        <v>300</v>
      </c>
      <c r="H315" s="119">
        <v>3.01</v>
      </c>
      <c r="I315" s="130">
        <v>2.7863574534129601E-4</v>
      </c>
      <c r="K315" s="129">
        <v>300</v>
      </c>
      <c r="L315" s="119">
        <v>3.01</v>
      </c>
      <c r="M315" s="130">
        <v>3.8874836194924901E-4</v>
      </c>
      <c r="O315" s="129">
        <v>300</v>
      </c>
      <c r="P315" s="119">
        <v>3.01</v>
      </c>
      <c r="Q315" s="130">
        <v>6.1995659053170794E-5</v>
      </c>
      <c r="S315" s="129">
        <v>300</v>
      </c>
      <c r="T315" s="119">
        <v>3.01</v>
      </c>
      <c r="U315" s="130">
        <v>8.8966615489159406E-3</v>
      </c>
      <c r="W315" s="129">
        <v>300</v>
      </c>
      <c r="X315" s="119">
        <v>3.01</v>
      </c>
      <c r="Y315" s="130">
        <v>2.2493418558779798E-3</v>
      </c>
    </row>
    <row r="316" spans="3:25" x14ac:dyDescent="0.25">
      <c r="C316" s="129">
        <v>301</v>
      </c>
      <c r="D316" s="118">
        <v>3.02</v>
      </c>
      <c r="E316" s="130">
        <v>4.2847848349177601E-5</v>
      </c>
      <c r="G316" s="129">
        <v>301</v>
      </c>
      <c r="H316" s="119">
        <v>3.02</v>
      </c>
      <c r="I316" s="130">
        <v>2.7693549607410298E-4</v>
      </c>
      <c r="K316" s="129">
        <v>301</v>
      </c>
      <c r="L316" s="119">
        <v>3.02</v>
      </c>
      <c r="M316" s="130">
        <v>3.8672061138492002E-4</v>
      </c>
      <c r="O316" s="129">
        <v>301</v>
      </c>
      <c r="P316" s="119">
        <v>3.02</v>
      </c>
      <c r="Q316" s="130">
        <v>6.1315576902092902E-5</v>
      </c>
      <c r="S316" s="129">
        <v>301</v>
      </c>
      <c r="T316" s="119">
        <v>3.02</v>
      </c>
      <c r="U316" s="130">
        <v>8.8585655126328204E-3</v>
      </c>
      <c r="W316" s="129">
        <v>301</v>
      </c>
      <c r="X316" s="119">
        <v>3.02</v>
      </c>
      <c r="Y316" s="130">
        <v>2.2366877285970601E-3</v>
      </c>
    </row>
    <row r="317" spans="3:25" x14ac:dyDescent="0.25">
      <c r="C317" s="129">
        <v>302</v>
      </c>
      <c r="D317" s="118">
        <v>3.03</v>
      </c>
      <c r="E317" s="130">
        <v>4.26127959212941E-5</v>
      </c>
      <c r="G317" s="129">
        <v>302</v>
      </c>
      <c r="H317" s="119">
        <v>3.03</v>
      </c>
      <c r="I317" s="130">
        <v>2.7523855444188799E-4</v>
      </c>
      <c r="K317" s="129">
        <v>302</v>
      </c>
      <c r="L317" s="119">
        <v>3.03</v>
      </c>
      <c r="M317" s="130">
        <v>3.8468430079812398E-4</v>
      </c>
      <c r="O317" s="129">
        <v>302</v>
      </c>
      <c r="P317" s="119">
        <v>3.03</v>
      </c>
      <c r="Q317" s="130">
        <v>6.0645034407644797E-5</v>
      </c>
      <c r="S317" s="129">
        <v>302</v>
      </c>
      <c r="T317" s="119">
        <v>3.03</v>
      </c>
      <c r="U317" s="130">
        <v>8.8200048968030999E-3</v>
      </c>
      <c r="W317" s="129">
        <v>302</v>
      </c>
      <c r="X317" s="119">
        <v>3.03</v>
      </c>
      <c r="Y317" s="130">
        <v>2.2241349817564899E-3</v>
      </c>
    </row>
    <row r="318" spans="3:25" x14ac:dyDescent="0.25">
      <c r="C318" s="129">
        <v>303</v>
      </c>
      <c r="D318" s="118">
        <v>3.04</v>
      </c>
      <c r="E318" s="130">
        <v>4.2380263797279198E-5</v>
      </c>
      <c r="G318" s="129">
        <v>303</v>
      </c>
      <c r="H318" s="119">
        <v>3.04</v>
      </c>
      <c r="I318" s="130">
        <v>2.7354511893832998E-4</v>
      </c>
      <c r="K318" s="129">
        <v>303</v>
      </c>
      <c r="L318" s="119">
        <v>3.04</v>
      </c>
      <c r="M318" s="130">
        <v>3.82637588841287E-4</v>
      </c>
      <c r="O318" s="129">
        <v>303</v>
      </c>
      <c r="P318" s="119">
        <v>3.04</v>
      </c>
      <c r="Q318" s="130">
        <v>5.9983938996343501E-5</v>
      </c>
      <c r="S318" s="129">
        <v>303</v>
      </c>
      <c r="T318" s="119">
        <v>3.04</v>
      </c>
      <c r="U318" s="130">
        <v>8.7809984813667294E-3</v>
      </c>
      <c r="W318" s="129">
        <v>303</v>
      </c>
      <c r="X318" s="119">
        <v>3.04</v>
      </c>
      <c r="Y318" s="130">
        <v>2.2116898259545402E-3</v>
      </c>
    </row>
    <row r="319" spans="3:25" x14ac:dyDescent="0.25">
      <c r="C319" s="129">
        <v>304</v>
      </c>
      <c r="D319" s="118">
        <v>3.05</v>
      </c>
      <c r="E319" s="130">
        <v>4.2150297968816397E-5</v>
      </c>
      <c r="G319" s="129">
        <v>304</v>
      </c>
      <c r="H319" s="119">
        <v>3.05</v>
      </c>
      <c r="I319" s="130">
        <v>2.7185538309726999E-4</v>
      </c>
      <c r="K319" s="129">
        <v>304</v>
      </c>
      <c r="L319" s="119">
        <v>3.05</v>
      </c>
      <c r="M319" s="130">
        <v>3.8058086068309998E-4</v>
      </c>
      <c r="O319" s="129">
        <v>304</v>
      </c>
      <c r="P319" s="119">
        <v>3.05</v>
      </c>
      <c r="Q319" s="130">
        <v>5.9418186481120103E-5</v>
      </c>
      <c r="S319" s="129">
        <v>304</v>
      </c>
      <c r="T319" s="119">
        <v>3.05</v>
      </c>
      <c r="U319" s="130">
        <v>8.7415646037553498E-3</v>
      </c>
      <c r="W319" s="129">
        <v>304</v>
      </c>
      <c r="X319" s="119">
        <v>3.05</v>
      </c>
      <c r="Y319" s="130">
        <v>2.1993506689763202E-3</v>
      </c>
    </row>
    <row r="320" spans="3:25" x14ac:dyDescent="0.25">
      <c r="C320" s="129">
        <v>305</v>
      </c>
      <c r="D320" s="118">
        <v>3.06</v>
      </c>
      <c r="E320" s="130">
        <v>4.1922855919835397E-5</v>
      </c>
      <c r="G320" s="129">
        <v>305</v>
      </c>
      <c r="H320" s="119">
        <v>3.06</v>
      </c>
      <c r="I320" s="130">
        <v>2.7017164492975699E-4</v>
      </c>
      <c r="K320" s="129">
        <v>305</v>
      </c>
      <c r="L320" s="119">
        <v>3.06</v>
      </c>
      <c r="M320" s="130">
        <v>3.7851827320943901E-4</v>
      </c>
      <c r="O320" s="129">
        <v>305</v>
      </c>
      <c r="P320" s="119">
        <v>3.06</v>
      </c>
      <c r="Q320" s="130">
        <v>5.9085501508513599E-5</v>
      </c>
      <c r="S320" s="129">
        <v>305</v>
      </c>
      <c r="T320" s="119">
        <v>3.06</v>
      </c>
      <c r="U320" s="130">
        <v>8.7017211669706603E-3</v>
      </c>
      <c r="W320" s="129">
        <v>305</v>
      </c>
      <c r="X320" s="119">
        <v>3.06</v>
      </c>
      <c r="Y320" s="130">
        <v>2.1871096056264401E-3</v>
      </c>
    </row>
    <row r="321" spans="3:25" x14ac:dyDescent="0.25">
      <c r="C321" s="129">
        <v>306</v>
      </c>
      <c r="D321" s="118">
        <v>3.07</v>
      </c>
      <c r="E321" s="130">
        <v>4.1697799455169102E-5</v>
      </c>
      <c r="G321" s="129">
        <v>306</v>
      </c>
      <c r="H321" s="119">
        <v>3.07</v>
      </c>
      <c r="I321" s="130">
        <v>2.6849193706830602E-4</v>
      </c>
      <c r="K321" s="129">
        <v>306</v>
      </c>
      <c r="L321" s="119">
        <v>3.07</v>
      </c>
      <c r="M321" s="130">
        <v>3.76446372283862E-4</v>
      </c>
      <c r="O321" s="129">
        <v>306</v>
      </c>
      <c r="P321" s="119">
        <v>3.07</v>
      </c>
      <c r="Q321" s="130">
        <v>5.87424032348897E-5</v>
      </c>
      <c r="S321" s="129">
        <v>306</v>
      </c>
      <c r="T321" s="119">
        <v>3.07</v>
      </c>
      <c r="U321" s="130">
        <v>8.6614856475931302E-3</v>
      </c>
      <c r="W321" s="129">
        <v>306</v>
      </c>
      <c r="X321" s="119">
        <v>3.07</v>
      </c>
      <c r="Y321" s="130">
        <v>2.1749656660155999E-3</v>
      </c>
    </row>
    <row r="322" spans="3:25" x14ac:dyDescent="0.25">
      <c r="C322" s="129">
        <v>307</v>
      </c>
      <c r="D322" s="118">
        <v>3.08</v>
      </c>
      <c r="E322" s="130">
        <v>4.1475086806453903E-5</v>
      </c>
      <c r="G322" s="129">
        <v>307</v>
      </c>
      <c r="H322" s="119">
        <v>3.08</v>
      </c>
      <c r="I322" s="130">
        <v>2.66816437642442E-4</v>
      </c>
      <c r="K322" s="129">
        <v>307</v>
      </c>
      <c r="L322" s="119">
        <v>3.08</v>
      </c>
      <c r="M322" s="130">
        <v>3.74368431048627E-4</v>
      </c>
      <c r="O322" s="129">
        <v>307</v>
      </c>
      <c r="P322" s="119">
        <v>3.08</v>
      </c>
      <c r="Q322" s="130">
        <v>5.8389392609227002E-5</v>
      </c>
      <c r="S322" s="129">
        <v>307</v>
      </c>
      <c r="T322" s="119">
        <v>3.08</v>
      </c>
      <c r="U322" s="130">
        <v>8.6208751037169101E-3</v>
      </c>
      <c r="W322" s="129">
        <v>307</v>
      </c>
      <c r="X322" s="119">
        <v>3.08</v>
      </c>
      <c r="Y322" s="130">
        <v>2.1629306389362702E-3</v>
      </c>
    </row>
    <row r="323" spans="3:25" x14ac:dyDescent="0.25">
      <c r="C323" s="129">
        <v>308</v>
      </c>
      <c r="D323" s="118">
        <v>3.09</v>
      </c>
      <c r="E323" s="130">
        <v>4.1254677146087902E-5</v>
      </c>
      <c r="G323" s="129">
        <v>308</v>
      </c>
      <c r="H323" s="119">
        <v>3.09</v>
      </c>
      <c r="I323" s="130">
        <v>2.6514532089344999E-4</v>
      </c>
      <c r="K323" s="129">
        <v>308</v>
      </c>
      <c r="L323" s="119">
        <v>3.09</v>
      </c>
      <c r="M323" s="130">
        <v>3.7228500578885603E-4</v>
      </c>
      <c r="O323" s="129">
        <v>308</v>
      </c>
      <c r="P323" s="119">
        <v>3.09</v>
      </c>
      <c r="Q323" s="130">
        <v>5.8027143313990502E-5</v>
      </c>
      <c r="S323" s="129">
        <v>308</v>
      </c>
      <c r="T323" s="119">
        <v>3.09</v>
      </c>
      <c r="U323" s="130">
        <v>8.5799061828080708E-3</v>
      </c>
      <c r="W323" s="129">
        <v>308</v>
      </c>
      <c r="X323" s="119">
        <v>3.09</v>
      </c>
      <c r="Y323" s="130">
        <v>2.1509911426791399E-3</v>
      </c>
    </row>
    <row r="324" spans="3:25" x14ac:dyDescent="0.25">
      <c r="C324" s="129">
        <v>309</v>
      </c>
      <c r="D324" s="118">
        <v>3.1</v>
      </c>
      <c r="E324" s="130">
        <v>4.1036530564203897E-5</v>
      </c>
      <c r="G324" s="129">
        <v>309</v>
      </c>
      <c r="H324" s="119">
        <v>3.1</v>
      </c>
      <c r="I324" s="130">
        <v>2.6347875617704501E-4</v>
      </c>
      <c r="K324" s="129">
        <v>309</v>
      </c>
      <c r="L324" s="119">
        <v>3.1</v>
      </c>
      <c r="M324" s="130">
        <v>3.7019446168756298E-4</v>
      </c>
      <c r="O324" s="129">
        <v>309</v>
      </c>
      <c r="P324" s="119">
        <v>3.1</v>
      </c>
      <c r="Q324" s="130">
        <v>5.7655495113085597E-5</v>
      </c>
      <c r="S324" s="129">
        <v>309</v>
      </c>
      <c r="T324" s="119">
        <v>3.1</v>
      </c>
      <c r="U324" s="130">
        <v>8.5385951294820201E-3</v>
      </c>
      <c r="W324" s="129">
        <v>309</v>
      </c>
      <c r="X324" s="119">
        <v>3.1</v>
      </c>
      <c r="Y324" s="130">
        <v>2.1391456498689298E-3</v>
      </c>
    </row>
    <row r="325" spans="3:25" x14ac:dyDescent="0.25">
      <c r="C325" s="129">
        <v>310</v>
      </c>
      <c r="D325" s="118">
        <v>3.11</v>
      </c>
      <c r="E325" s="130">
        <v>4.0820608046197098E-5</v>
      </c>
      <c r="G325" s="129">
        <v>310</v>
      </c>
      <c r="H325" s="119">
        <v>3.11</v>
      </c>
      <c r="I325" s="130">
        <v>2.6181690799341901E-4</v>
      </c>
      <c r="K325" s="129">
        <v>310</v>
      </c>
      <c r="L325" s="119">
        <v>3.11</v>
      </c>
      <c r="M325" s="130">
        <v>3.6810116933148402E-4</v>
      </c>
      <c r="O325" s="129">
        <v>310</v>
      </c>
      <c r="P325" s="119">
        <v>3.11</v>
      </c>
      <c r="Q325" s="130">
        <v>5.7274813281116403E-5</v>
      </c>
      <c r="S325" s="129">
        <v>310</v>
      </c>
      <c r="T325" s="119">
        <v>3.11</v>
      </c>
      <c r="U325" s="130">
        <v>8.4969577931979408E-3</v>
      </c>
      <c r="W325" s="129">
        <v>310</v>
      </c>
      <c r="X325" s="119">
        <v>3.11</v>
      </c>
      <c r="Y325" s="130">
        <v>2.1273985971418398E-3</v>
      </c>
    </row>
    <row r="326" spans="3:25" x14ac:dyDescent="0.25">
      <c r="C326" s="129">
        <v>311</v>
      </c>
      <c r="D326" s="118">
        <v>3.12</v>
      </c>
      <c r="E326" s="130">
        <v>4.0607028784384001E-5</v>
      </c>
      <c r="G326" s="129">
        <v>311</v>
      </c>
      <c r="H326" s="119">
        <v>3.12</v>
      </c>
      <c r="I326" s="130">
        <v>2.6016110920891699E-4</v>
      </c>
      <c r="K326" s="129">
        <v>311</v>
      </c>
      <c r="L326" s="119">
        <v>3.12</v>
      </c>
      <c r="M326" s="130">
        <v>3.6600306051470701E-4</v>
      </c>
      <c r="O326" s="129">
        <v>311</v>
      </c>
      <c r="P326" s="119">
        <v>3.12</v>
      </c>
      <c r="Q326" s="130">
        <v>5.6885553427254302E-5</v>
      </c>
      <c r="S326" s="129">
        <v>311</v>
      </c>
      <c r="T326" s="119">
        <v>3.12</v>
      </c>
      <c r="U326" s="130">
        <v>8.4550096081296502E-3</v>
      </c>
      <c r="W326" s="129">
        <v>311</v>
      </c>
      <c r="X326" s="119">
        <v>3.12</v>
      </c>
      <c r="Y326" s="130">
        <v>2.11575094908543E-3</v>
      </c>
    </row>
    <row r="327" spans="3:25" x14ac:dyDescent="0.25">
      <c r="C327" s="129">
        <v>312</v>
      </c>
      <c r="D327" s="118">
        <v>3.13</v>
      </c>
      <c r="E327" s="130">
        <v>4.0395610127468203E-5</v>
      </c>
      <c r="G327" s="129">
        <v>312</v>
      </c>
      <c r="H327" s="119">
        <v>3.13</v>
      </c>
      <c r="I327" s="130">
        <v>2.5851107809740599E-4</v>
      </c>
      <c r="K327" s="129">
        <v>312</v>
      </c>
      <c r="L327" s="119">
        <v>3.13</v>
      </c>
      <c r="M327" s="130">
        <v>3.6389983318107702E-4</v>
      </c>
      <c r="O327" s="129">
        <v>312</v>
      </c>
      <c r="P327" s="119">
        <v>3.13</v>
      </c>
      <c r="Q327" s="130">
        <v>5.6488590893443203E-5</v>
      </c>
      <c r="S327" s="129">
        <v>312</v>
      </c>
      <c r="T327" s="119">
        <v>3.13</v>
      </c>
      <c r="U327" s="130">
        <v>8.4127656015807999E-3</v>
      </c>
      <c r="W327" s="129">
        <v>312</v>
      </c>
      <c r="X327" s="119">
        <v>3.13</v>
      </c>
      <c r="Y327" s="130">
        <v>2.1041943061078398E-3</v>
      </c>
    </row>
    <row r="328" spans="3:25" x14ac:dyDescent="0.25">
      <c r="C328" s="129">
        <v>313</v>
      </c>
      <c r="D328" s="118">
        <v>3.14</v>
      </c>
      <c r="E328" s="130">
        <v>4.0186300709985197E-5</v>
      </c>
      <c r="G328" s="129">
        <v>313</v>
      </c>
      <c r="H328" s="119">
        <v>3.14</v>
      </c>
      <c r="I328" s="130">
        <v>2.5686618821187199E-4</v>
      </c>
      <c r="K328" s="129">
        <v>313</v>
      </c>
      <c r="L328" s="119">
        <v>3.14</v>
      </c>
      <c r="M328" s="130">
        <v>3.6179650351241899E-4</v>
      </c>
      <c r="O328" s="129">
        <v>313</v>
      </c>
      <c r="P328" s="119">
        <v>3.14</v>
      </c>
      <c r="Q328" s="130">
        <v>5.6083725101320497E-5</v>
      </c>
      <c r="S328" s="129">
        <v>313</v>
      </c>
      <c r="T328" s="119">
        <v>3.14</v>
      </c>
      <c r="U328" s="130">
        <v>8.3702404296636893E-3</v>
      </c>
      <c r="W328" s="129">
        <v>313</v>
      </c>
      <c r="X328" s="119">
        <v>3.14</v>
      </c>
      <c r="Y328" s="130">
        <v>2.09272778092226E-3</v>
      </c>
    </row>
    <row r="329" spans="3:25" x14ac:dyDescent="0.25">
      <c r="C329" s="129">
        <v>314</v>
      </c>
      <c r="D329" s="118">
        <v>3.15</v>
      </c>
      <c r="E329" s="130">
        <v>3.9979064943568303E-5</v>
      </c>
      <c r="G329" s="129">
        <v>314</v>
      </c>
      <c r="H329" s="119">
        <v>3.15</v>
      </c>
      <c r="I329" s="130">
        <v>2.5522658553407001E-4</v>
      </c>
      <c r="K329" s="129">
        <v>314</v>
      </c>
      <c r="L329" s="119">
        <v>3.15</v>
      </c>
      <c r="M329" s="130">
        <v>3.59689305604334E-4</v>
      </c>
      <c r="O329" s="129">
        <v>314</v>
      </c>
      <c r="P329" s="119">
        <v>3.15</v>
      </c>
      <c r="Q329" s="130">
        <v>5.5791940790039901E-5</v>
      </c>
      <c r="S329" s="129">
        <v>314</v>
      </c>
      <c r="T329" s="119">
        <v>3.15</v>
      </c>
      <c r="U329" s="130">
        <v>8.3274483846028993E-3</v>
      </c>
      <c r="W329" s="129">
        <v>314</v>
      </c>
      <c r="X329" s="119">
        <v>3.15</v>
      </c>
      <c r="Y329" s="130">
        <v>2.0813615110237501E-3</v>
      </c>
    </row>
    <row r="330" spans="3:25" x14ac:dyDescent="0.25">
      <c r="C330" s="129">
        <v>315</v>
      </c>
      <c r="D330" s="118">
        <v>3.16</v>
      </c>
      <c r="E330" s="130">
        <v>3.97738680290035E-5</v>
      </c>
      <c r="G330" s="129">
        <v>315</v>
      </c>
      <c r="H330" s="119">
        <v>3.16</v>
      </c>
      <c r="I330" s="130">
        <v>2.5359241140685202E-4</v>
      </c>
      <c r="K330" s="129">
        <v>315</v>
      </c>
      <c r="L330" s="119">
        <v>3.16</v>
      </c>
      <c r="M330" s="130">
        <v>3.5757925253022998E-4</v>
      </c>
      <c r="O330" s="129">
        <v>315</v>
      </c>
      <c r="P330" s="119">
        <v>3.16</v>
      </c>
      <c r="Q330" s="130">
        <v>5.55653198439926E-5</v>
      </c>
      <c r="S330" s="129">
        <v>315</v>
      </c>
      <c r="T330" s="119">
        <v>3.16</v>
      </c>
      <c r="U330" s="130">
        <v>8.2844034019455299E-3</v>
      </c>
      <c r="W330" s="129">
        <v>315</v>
      </c>
      <c r="X330" s="119">
        <v>3.16</v>
      </c>
      <c r="Y330" s="130">
        <v>2.07008449495997E-3</v>
      </c>
    </row>
    <row r="331" spans="3:25" x14ac:dyDescent="0.25">
      <c r="C331" s="129">
        <v>316</v>
      </c>
      <c r="D331" s="118">
        <v>3.17</v>
      </c>
      <c r="E331" s="130">
        <v>3.9570675936901803E-5</v>
      </c>
      <c r="G331" s="129">
        <v>316</v>
      </c>
      <c r="H331" s="119">
        <v>3.17</v>
      </c>
      <c r="I331" s="130">
        <v>2.5196380258681999E-4</v>
      </c>
      <c r="K331" s="129">
        <v>316</v>
      </c>
      <c r="L331" s="119">
        <v>3.17</v>
      </c>
      <c r="M331" s="130">
        <v>3.5547025230115499E-4</v>
      </c>
      <c r="O331" s="129">
        <v>316</v>
      </c>
      <c r="P331" s="119">
        <v>3.17</v>
      </c>
      <c r="Q331" s="130">
        <v>5.5335504565690103E-5</v>
      </c>
      <c r="S331" s="129">
        <v>316</v>
      </c>
      <c r="T331" s="119">
        <v>3.17</v>
      </c>
      <c r="U331" s="130">
        <v>8.2411190676770201E-3</v>
      </c>
      <c r="W331" s="129">
        <v>316</v>
      </c>
      <c r="X331" s="119">
        <v>3.17</v>
      </c>
      <c r="Y331" s="130">
        <v>2.0588947485068601E-3</v>
      </c>
    </row>
    <row r="332" spans="3:25" x14ac:dyDescent="0.25">
      <c r="C332" s="129">
        <v>317</v>
      </c>
      <c r="D332" s="118">
        <v>3.18</v>
      </c>
      <c r="E332" s="130">
        <v>3.9369473646776601E-5</v>
      </c>
      <c r="G332" s="129">
        <v>317</v>
      </c>
      <c r="H332" s="119">
        <v>3.18</v>
      </c>
      <c r="I332" s="130">
        <v>2.50340891299749E-4</v>
      </c>
      <c r="K332" s="129">
        <v>317</v>
      </c>
      <c r="L332" s="119">
        <v>3.18</v>
      </c>
      <c r="M332" s="130">
        <v>3.5335903791977298E-4</v>
      </c>
      <c r="O332" s="129">
        <v>317</v>
      </c>
      <c r="P332" s="119">
        <v>3.18</v>
      </c>
      <c r="Q332" s="130">
        <v>5.51026668548083E-5</v>
      </c>
      <c r="S332" s="129">
        <v>317</v>
      </c>
      <c r="T332" s="119">
        <v>3.18</v>
      </c>
      <c r="U332" s="130">
        <v>8.1976086252409808E-3</v>
      </c>
      <c r="W332" s="129">
        <v>317</v>
      </c>
      <c r="X332" s="119">
        <v>3.18</v>
      </c>
      <c r="Y332" s="130">
        <v>2.0477963924284302E-3</v>
      </c>
    </row>
    <row r="333" spans="3:25" x14ac:dyDescent="0.25">
      <c r="C333" s="129">
        <v>318</v>
      </c>
      <c r="D333" s="118">
        <v>3.19</v>
      </c>
      <c r="E333" s="130">
        <v>3.9170352336263802E-5</v>
      </c>
      <c r="G333" s="129">
        <v>318</v>
      </c>
      <c r="H333" s="119">
        <v>3.19</v>
      </c>
      <c r="I333" s="130">
        <v>2.4872546622979299E-4</v>
      </c>
      <c r="K333" s="129">
        <v>318</v>
      </c>
      <c r="L333" s="119">
        <v>3.19</v>
      </c>
      <c r="M333" s="130">
        <v>3.5124671137448199E-4</v>
      </c>
      <c r="O333" s="129">
        <v>318</v>
      </c>
      <c r="P333" s="119">
        <v>3.19</v>
      </c>
      <c r="Q333" s="130">
        <v>5.4867269247730199E-5</v>
      </c>
      <c r="S333" s="129">
        <v>318</v>
      </c>
      <c r="T333" s="119">
        <v>3.19</v>
      </c>
      <c r="U333" s="130">
        <v>8.1538849824620598E-3</v>
      </c>
      <c r="W333" s="129">
        <v>318</v>
      </c>
      <c r="X333" s="119">
        <v>3.19</v>
      </c>
      <c r="Y333" s="130">
        <v>2.03679013750555E-3</v>
      </c>
    </row>
    <row r="334" spans="3:25" x14ac:dyDescent="0.25">
      <c r="C334" s="129">
        <v>319</v>
      </c>
      <c r="D334" s="118">
        <v>3.2</v>
      </c>
      <c r="E334" s="130">
        <v>3.8973135508006299E-5</v>
      </c>
      <c r="G334" s="129">
        <v>319</v>
      </c>
      <c r="H334" s="119">
        <v>3.2</v>
      </c>
      <c r="I334" s="130">
        <v>2.4711605013774901E-4</v>
      </c>
      <c r="K334" s="129">
        <v>319</v>
      </c>
      <c r="L334" s="119">
        <v>3.2</v>
      </c>
      <c r="M334" s="130">
        <v>3.49136736972637E-4</v>
      </c>
      <c r="O334" s="129">
        <v>319</v>
      </c>
      <c r="P334" s="119">
        <v>3.2</v>
      </c>
      <c r="Q334" s="130">
        <v>5.4629344264855503E-5</v>
      </c>
      <c r="S334" s="129">
        <v>319</v>
      </c>
      <c r="T334" s="119">
        <v>3.2</v>
      </c>
      <c r="U334" s="130">
        <v>8.1099607183712594E-3</v>
      </c>
      <c r="W334" s="129">
        <v>319</v>
      </c>
      <c r="X334" s="119">
        <v>3.2</v>
      </c>
      <c r="Y334" s="130">
        <v>2.0258684138889202E-3</v>
      </c>
    </row>
    <row r="335" spans="3:25" x14ac:dyDescent="0.25">
      <c r="C335" s="129">
        <v>320</v>
      </c>
      <c r="D335" s="118">
        <v>3.21</v>
      </c>
      <c r="E335" s="130">
        <v>3.8777792079342299E-5</v>
      </c>
      <c r="G335" s="129">
        <v>320</v>
      </c>
      <c r="H335" s="119">
        <v>3.21</v>
      </c>
      <c r="I335" s="130">
        <v>2.4551266445687302E-4</v>
      </c>
      <c r="K335" s="129">
        <v>320</v>
      </c>
      <c r="L335" s="119">
        <v>3.21</v>
      </c>
      <c r="M335" s="130">
        <v>3.47026093322288E-4</v>
      </c>
      <c r="O335" s="129">
        <v>320</v>
      </c>
      <c r="P335" s="119">
        <v>3.21</v>
      </c>
      <c r="Q335" s="130">
        <v>5.4388877123619702E-5</v>
      </c>
      <c r="S335" s="129">
        <v>320</v>
      </c>
      <c r="T335" s="119">
        <v>3.21</v>
      </c>
      <c r="U335" s="130">
        <v>8.06584808993209E-3</v>
      </c>
      <c r="W335" s="129">
        <v>320</v>
      </c>
      <c r="X335" s="119">
        <v>3.21</v>
      </c>
      <c r="Y335" s="130">
        <v>2.0150304090865399E-3</v>
      </c>
    </row>
    <row r="336" spans="3:25" x14ac:dyDescent="0.25">
      <c r="C336" s="129">
        <v>321</v>
      </c>
      <c r="D336" s="118">
        <v>3.22</v>
      </c>
      <c r="E336" s="130">
        <v>3.8585077472131098E-5</v>
      </c>
      <c r="G336" s="129">
        <v>321</v>
      </c>
      <c r="H336" s="119">
        <v>3.22</v>
      </c>
      <c r="I336" s="130">
        <v>2.4391542441978001E-4</v>
      </c>
      <c r="K336" s="129">
        <v>321</v>
      </c>
      <c r="L336" s="119">
        <v>3.22</v>
      </c>
      <c r="M336" s="130">
        <v>3.4491554398870901E-4</v>
      </c>
      <c r="O336" s="129">
        <v>321</v>
      </c>
      <c r="P336" s="119">
        <v>3.22</v>
      </c>
      <c r="Q336" s="130">
        <v>5.4146021115556297E-5</v>
      </c>
      <c r="S336" s="129">
        <v>321</v>
      </c>
      <c r="T336" s="119">
        <v>3.22</v>
      </c>
      <c r="U336" s="130">
        <v>8.0215590769120194E-3</v>
      </c>
      <c r="W336" s="129">
        <v>321</v>
      </c>
      <c r="X336" s="119">
        <v>3.22</v>
      </c>
      <c r="Y336" s="130">
        <v>2.0042861668955899E-3</v>
      </c>
    </row>
    <row r="337" spans="3:25" x14ac:dyDescent="0.25">
      <c r="C337" s="129">
        <v>322</v>
      </c>
      <c r="D337" s="118">
        <v>3.23</v>
      </c>
      <c r="E337" s="130">
        <v>3.8398849612894897E-5</v>
      </c>
      <c r="G337" s="129">
        <v>322</v>
      </c>
      <c r="H337" s="119">
        <v>3.23</v>
      </c>
      <c r="I337" s="130">
        <v>2.42324441036913E-4</v>
      </c>
      <c r="K337" s="129">
        <v>322</v>
      </c>
      <c r="L337" s="119">
        <v>3.23</v>
      </c>
      <c r="M337" s="130">
        <v>3.4280888178612898E-4</v>
      </c>
      <c r="O337" s="129">
        <v>322</v>
      </c>
      <c r="P337" s="119">
        <v>3.23</v>
      </c>
      <c r="Q337" s="130">
        <v>5.3900924846550203E-5</v>
      </c>
      <c r="S337" s="129">
        <v>322</v>
      </c>
      <c r="T337" s="119">
        <v>3.23</v>
      </c>
      <c r="U337" s="130">
        <v>7.9771053872139206E-3</v>
      </c>
      <c r="W337" s="129">
        <v>322</v>
      </c>
      <c r="X337" s="119">
        <v>3.23</v>
      </c>
      <c r="Y337" s="130">
        <v>1.9936240464297201E-3</v>
      </c>
    </row>
    <row r="338" spans="3:25" x14ac:dyDescent="0.25">
      <c r="C338" s="129">
        <v>323</v>
      </c>
      <c r="D338" s="118">
        <v>3.24</v>
      </c>
      <c r="E338" s="130">
        <v>3.8212759771748302E-5</v>
      </c>
      <c r="G338" s="129">
        <v>323</v>
      </c>
      <c r="H338" s="119">
        <v>3.24</v>
      </c>
      <c r="I338" s="130">
        <v>2.40739821163002E-4</v>
      </c>
      <c r="K338" s="129">
        <v>323</v>
      </c>
      <c r="L338" s="119">
        <v>3.24</v>
      </c>
      <c r="M338" s="130">
        <v>3.4070294551814698E-4</v>
      </c>
      <c r="O338" s="129">
        <v>323</v>
      </c>
      <c r="P338" s="119">
        <v>3.24</v>
      </c>
      <c r="Q338" s="130">
        <v>5.3653732242890999E-5</v>
      </c>
      <c r="S338" s="129">
        <v>323</v>
      </c>
      <c r="T338" s="119">
        <v>3.24</v>
      </c>
      <c r="U338" s="130">
        <v>7.9324984243756592E-3</v>
      </c>
      <c r="W338" s="129">
        <v>323</v>
      </c>
      <c r="X338" s="119">
        <v>3.24</v>
      </c>
      <c r="Y338" s="130">
        <v>1.9830430419647601E-3</v>
      </c>
    </row>
    <row r="339" spans="3:25" x14ac:dyDescent="0.25">
      <c r="C339" s="129">
        <v>324</v>
      </c>
      <c r="D339" s="118">
        <v>3.25</v>
      </c>
      <c r="E339" s="130">
        <v>3.8026701194891001E-5</v>
      </c>
      <c r="G339" s="129">
        <v>324</v>
      </c>
      <c r="H339" s="119">
        <v>3.25</v>
      </c>
      <c r="I339" s="130">
        <v>2.3916166756471401E-4</v>
      </c>
      <c r="K339" s="129">
        <v>324</v>
      </c>
      <c r="L339" s="119">
        <v>3.25</v>
      </c>
      <c r="M339" s="130">
        <v>3.3859819809345197E-4</v>
      </c>
      <c r="O339" s="129">
        <v>324</v>
      </c>
      <c r="P339" s="119">
        <v>3.25</v>
      </c>
      <c r="Q339" s="130">
        <v>5.3404582569680199E-5</v>
      </c>
      <c r="S339" s="129">
        <v>324</v>
      </c>
      <c r="T339" s="119">
        <v>3.25</v>
      </c>
      <c r="U339" s="130">
        <v>7.8877492939415008E-3</v>
      </c>
      <c r="W339" s="129">
        <v>324</v>
      </c>
      <c r="X339" s="119">
        <v>3.25</v>
      </c>
      <c r="Y339" s="130">
        <v>1.9725484820444102E-3</v>
      </c>
    </row>
    <row r="340" spans="3:25" x14ac:dyDescent="0.25">
      <c r="C340" s="129">
        <v>325</v>
      </c>
      <c r="D340" s="118">
        <v>3.26</v>
      </c>
      <c r="E340" s="130">
        <v>3.7840685001828301E-5</v>
      </c>
      <c r="G340" s="129">
        <v>325</v>
      </c>
      <c r="H340" s="119">
        <v>3.26</v>
      </c>
      <c r="I340" s="130">
        <v>2.37591586712913E-4</v>
      </c>
      <c r="K340" s="129">
        <v>325</v>
      </c>
      <c r="L340" s="119">
        <v>3.26</v>
      </c>
      <c r="M340" s="130">
        <v>3.3649831655844798E-4</v>
      </c>
      <c r="O340" s="129">
        <v>325</v>
      </c>
      <c r="P340" s="119">
        <v>3.26</v>
      </c>
      <c r="Q340" s="130">
        <v>5.3154035214656203E-5</v>
      </c>
      <c r="S340" s="129">
        <v>325</v>
      </c>
      <c r="T340" s="119">
        <v>3.26</v>
      </c>
      <c r="U340" s="130">
        <v>7.8428688097330595E-3</v>
      </c>
      <c r="W340" s="129">
        <v>325</v>
      </c>
      <c r="X340" s="119">
        <v>3.26</v>
      </c>
      <c r="Y340" s="130">
        <v>1.9621378661991598E-3</v>
      </c>
    </row>
    <row r="341" spans="3:25" x14ac:dyDescent="0.25">
      <c r="C341" s="129">
        <v>326</v>
      </c>
      <c r="D341" s="118">
        <v>3.27</v>
      </c>
      <c r="E341" s="130">
        <v>3.7654850373869502E-5</v>
      </c>
      <c r="G341" s="129">
        <v>326</v>
      </c>
      <c r="H341" s="119">
        <v>3.27</v>
      </c>
      <c r="I341" s="130">
        <v>2.3602820512037801E-4</v>
      </c>
      <c r="K341" s="129">
        <v>326</v>
      </c>
      <c r="L341" s="119">
        <v>3.27</v>
      </c>
      <c r="M341" s="130">
        <v>3.3440080692843601E-4</v>
      </c>
      <c r="O341" s="129">
        <v>326</v>
      </c>
      <c r="P341" s="119">
        <v>3.27</v>
      </c>
      <c r="Q341" s="130">
        <v>5.2901795202838203E-5</v>
      </c>
      <c r="S341" s="129">
        <v>326</v>
      </c>
      <c r="T341" s="119">
        <v>3.27</v>
      </c>
      <c r="U341" s="130">
        <v>7.7978675000183904E-3</v>
      </c>
      <c r="W341" s="129">
        <v>326</v>
      </c>
      <c r="X341" s="119">
        <v>3.27</v>
      </c>
      <c r="Y341" s="130">
        <v>1.95180586261563E-3</v>
      </c>
    </row>
    <row r="342" spans="3:25" x14ac:dyDescent="0.25">
      <c r="C342" s="129">
        <v>327</v>
      </c>
      <c r="D342" s="118">
        <v>3.28</v>
      </c>
      <c r="E342" s="130">
        <v>3.7469286241096902E-5</v>
      </c>
      <c r="G342" s="129">
        <v>327</v>
      </c>
      <c r="H342" s="119">
        <v>3.28</v>
      </c>
      <c r="I342" s="130">
        <v>2.3447154001865201E-4</v>
      </c>
      <c r="K342" s="129">
        <v>327</v>
      </c>
      <c r="L342" s="119">
        <v>3.28</v>
      </c>
      <c r="M342" s="130">
        <v>3.3230569731419702E-4</v>
      </c>
      <c r="O342" s="129">
        <v>327</v>
      </c>
      <c r="P342" s="119">
        <v>3.28</v>
      </c>
      <c r="Q342" s="130">
        <v>5.2647980401448697E-5</v>
      </c>
      <c r="S342" s="129">
        <v>327</v>
      </c>
      <c r="T342" s="119">
        <v>3.28</v>
      </c>
      <c r="U342" s="130">
        <v>7.7527556135811001E-3</v>
      </c>
      <c r="W342" s="129">
        <v>327</v>
      </c>
      <c r="X342" s="119">
        <v>3.28</v>
      </c>
      <c r="Y342" s="130">
        <v>1.9415528477676001E-3</v>
      </c>
    </row>
    <row r="343" spans="3:25" x14ac:dyDescent="0.25">
      <c r="C343" s="129">
        <v>328</v>
      </c>
      <c r="D343" s="118">
        <v>3.29</v>
      </c>
      <c r="E343" s="130">
        <v>3.7283792662557203E-5</v>
      </c>
      <c r="G343" s="129">
        <v>328</v>
      </c>
      <c r="H343" s="119">
        <v>3.29</v>
      </c>
      <c r="I343" s="130">
        <v>2.32921679041967E-4</v>
      </c>
      <c r="K343" s="129">
        <v>328</v>
      </c>
      <c r="L343" s="119">
        <v>3.29</v>
      </c>
      <c r="M343" s="130">
        <v>3.3021547392281399E-4</v>
      </c>
      <c r="O343" s="129">
        <v>328</v>
      </c>
      <c r="P343" s="119">
        <v>3.29</v>
      </c>
      <c r="Q343" s="130">
        <v>5.2392711867124502E-5</v>
      </c>
      <c r="S343" s="129">
        <v>328</v>
      </c>
      <c r="T343" s="119">
        <v>3.29</v>
      </c>
      <c r="U343" s="130">
        <v>7.7075431256885098E-3</v>
      </c>
      <c r="W343" s="129">
        <v>328</v>
      </c>
      <c r="X343" s="119">
        <v>3.29</v>
      </c>
      <c r="Y343" s="130">
        <v>1.9313859512644399E-3</v>
      </c>
    </row>
    <row r="344" spans="3:25" x14ac:dyDescent="0.25">
      <c r="C344" s="129">
        <v>329</v>
      </c>
      <c r="D344" s="118">
        <v>3.3</v>
      </c>
      <c r="E344" s="130">
        <v>3.7099950879967801E-5</v>
      </c>
      <c r="G344" s="129">
        <v>329</v>
      </c>
      <c r="H344" s="119">
        <v>3.3</v>
      </c>
      <c r="I344" s="130">
        <v>2.3137870608379399E-4</v>
      </c>
      <c r="K344" s="129">
        <v>329</v>
      </c>
      <c r="L344" s="119">
        <v>3.3</v>
      </c>
      <c r="M344" s="130">
        <v>3.2812972420068502E-4</v>
      </c>
      <c r="O344" s="129">
        <v>329</v>
      </c>
      <c r="P344" s="119">
        <v>3.3</v>
      </c>
      <c r="Q344" s="130">
        <v>5.2136106243373898E-5</v>
      </c>
      <c r="S344" s="129">
        <v>329</v>
      </c>
      <c r="T344" s="119">
        <v>3.3</v>
      </c>
      <c r="U344" s="130">
        <v>7.6622397439597197E-3</v>
      </c>
      <c r="W344" s="129">
        <v>329</v>
      </c>
      <c r="X344" s="119">
        <v>3.3</v>
      </c>
      <c r="Y344" s="130">
        <v>1.9212952579509199E-3</v>
      </c>
    </row>
    <row r="345" spans="3:25" x14ac:dyDescent="0.25">
      <c r="C345" s="129">
        <v>330</v>
      </c>
      <c r="D345" s="118">
        <v>3.31</v>
      </c>
      <c r="E345" s="130">
        <v>3.6921911242132499E-5</v>
      </c>
      <c r="G345" s="129">
        <v>330</v>
      </c>
      <c r="H345" s="119">
        <v>3.31</v>
      </c>
      <c r="I345" s="130">
        <v>2.2984270136812901E-4</v>
      </c>
      <c r="K345" s="129">
        <v>330</v>
      </c>
      <c r="L345" s="119">
        <v>3.31</v>
      </c>
      <c r="M345" s="130">
        <v>3.2604746058710902E-4</v>
      </c>
      <c r="O345" s="129">
        <v>330</v>
      </c>
      <c r="P345" s="119">
        <v>3.31</v>
      </c>
      <c r="Q345" s="130">
        <v>5.1878275831335E-5</v>
      </c>
      <c r="S345" s="129">
        <v>330</v>
      </c>
      <c r="T345" s="119">
        <v>3.31</v>
      </c>
      <c r="U345" s="130">
        <v>7.6168549141342398E-3</v>
      </c>
      <c r="W345" s="129">
        <v>330</v>
      </c>
      <c r="X345" s="119">
        <v>3.31</v>
      </c>
      <c r="Y345" s="130">
        <v>1.9112800506311701E-3</v>
      </c>
    </row>
    <row r="346" spans="3:25" x14ac:dyDescent="0.25">
      <c r="C346" s="129">
        <v>331</v>
      </c>
      <c r="D346" s="118">
        <v>3.32</v>
      </c>
      <c r="E346" s="130">
        <v>3.6745475261926603E-5</v>
      </c>
      <c r="G346" s="129">
        <v>331</v>
      </c>
      <c r="H346" s="119">
        <v>3.32</v>
      </c>
      <c r="I346" s="130">
        <v>2.2831374152096901E-4</v>
      </c>
      <c r="K346" s="129">
        <v>331</v>
      </c>
      <c r="L346" s="119">
        <v>3.32</v>
      </c>
      <c r="M346" s="130">
        <v>3.23969681206492E-4</v>
      </c>
      <c r="O346" s="129">
        <v>331</v>
      </c>
      <c r="P346" s="119">
        <v>3.32</v>
      </c>
      <c r="Q346" s="130">
        <v>5.16193706149929E-5</v>
      </c>
      <c r="S346" s="129">
        <v>331</v>
      </c>
      <c r="T346" s="119">
        <v>3.32</v>
      </c>
      <c r="U346" s="130">
        <v>7.5713978857823499E-3</v>
      </c>
      <c r="W346" s="129">
        <v>331</v>
      </c>
      <c r="X346" s="119">
        <v>3.32</v>
      </c>
      <c r="Y346" s="130">
        <v>1.9013442914368401E-3</v>
      </c>
    </row>
    <row r="347" spans="3:25" x14ac:dyDescent="0.25">
      <c r="C347" s="129">
        <v>332</v>
      </c>
      <c r="D347" s="118">
        <v>3.33</v>
      </c>
      <c r="E347" s="130">
        <v>3.6570693008323799E-5</v>
      </c>
      <c r="G347" s="129">
        <v>332</v>
      </c>
      <c r="H347" s="119">
        <v>3.33</v>
      </c>
      <c r="I347" s="130">
        <v>2.2679267357550301E-4</v>
      </c>
      <c r="K347" s="129">
        <v>332</v>
      </c>
      <c r="L347" s="119">
        <v>3.33</v>
      </c>
      <c r="M347" s="130">
        <v>3.2189866832668402E-4</v>
      </c>
      <c r="O347" s="129">
        <v>332</v>
      </c>
      <c r="P347" s="119">
        <v>3.33</v>
      </c>
      <c r="Q347" s="130">
        <v>5.1359806131858099E-5</v>
      </c>
      <c r="S347" s="129">
        <v>332</v>
      </c>
      <c r="T347" s="119">
        <v>3.33</v>
      </c>
      <c r="U347" s="130">
        <v>7.5258777160545597E-3</v>
      </c>
      <c r="W347" s="129">
        <v>332</v>
      </c>
      <c r="X347" s="119">
        <v>3.33</v>
      </c>
      <c r="Y347" s="130">
        <v>1.8914875187230999E-3</v>
      </c>
    </row>
    <row r="348" spans="3:25" x14ac:dyDescent="0.25">
      <c r="C348" s="129">
        <v>333</v>
      </c>
      <c r="D348" s="118">
        <v>3.34</v>
      </c>
      <c r="E348" s="130">
        <v>3.6397431856530697E-5</v>
      </c>
      <c r="G348" s="129">
        <v>333</v>
      </c>
      <c r="H348" s="119">
        <v>3.34</v>
      </c>
      <c r="I348" s="130">
        <v>2.2527940760428401E-4</v>
      </c>
      <c r="K348" s="129">
        <v>333</v>
      </c>
      <c r="L348" s="119">
        <v>3.34</v>
      </c>
      <c r="M348" s="130">
        <v>3.1983211215932603E-4</v>
      </c>
      <c r="O348" s="129">
        <v>333</v>
      </c>
      <c r="P348" s="119">
        <v>3.34</v>
      </c>
      <c r="Q348" s="130">
        <v>5.1099320801265503E-5</v>
      </c>
      <c r="S348" s="129">
        <v>333</v>
      </c>
      <c r="T348" s="119">
        <v>3.34</v>
      </c>
      <c r="U348" s="130">
        <v>7.4803032140687E-3</v>
      </c>
      <c r="W348" s="129">
        <v>333</v>
      </c>
      <c r="X348" s="119">
        <v>3.34</v>
      </c>
      <c r="Y348" s="130">
        <v>1.88170393974949E-3</v>
      </c>
    </row>
    <row r="349" spans="3:25" x14ac:dyDescent="0.25">
      <c r="C349" s="129">
        <v>334</v>
      </c>
      <c r="D349" s="118">
        <v>3.35</v>
      </c>
      <c r="E349" s="130">
        <v>3.62256689325498E-5</v>
      </c>
      <c r="G349" s="129">
        <v>334</v>
      </c>
      <c r="H349" s="119">
        <v>3.35</v>
      </c>
      <c r="I349" s="130">
        <v>2.23773364204143E-4</v>
      </c>
      <c r="K349" s="129">
        <v>334</v>
      </c>
      <c r="L349" s="119">
        <v>3.35</v>
      </c>
      <c r="M349" s="130">
        <v>3.1777033717023101E-4</v>
      </c>
      <c r="O349" s="129">
        <v>334</v>
      </c>
      <c r="P349" s="119">
        <v>3.35</v>
      </c>
      <c r="Q349" s="130">
        <v>5.0838010448049703E-5</v>
      </c>
      <c r="S349" s="129">
        <v>334</v>
      </c>
      <c r="T349" s="119">
        <v>3.35</v>
      </c>
      <c r="U349" s="130">
        <v>7.4346829463503503E-3</v>
      </c>
      <c r="W349" s="129">
        <v>334</v>
      </c>
      <c r="X349" s="119">
        <v>3.35</v>
      </c>
      <c r="Y349" s="130">
        <v>1.87199287107388E-3</v>
      </c>
    </row>
    <row r="350" spans="3:25" x14ac:dyDescent="0.25">
      <c r="C350" s="129">
        <v>335</v>
      </c>
      <c r="D350" s="118">
        <v>3.36</v>
      </c>
      <c r="E350" s="130">
        <v>3.6055381841386201E-5</v>
      </c>
      <c r="G350" s="129">
        <v>335</v>
      </c>
      <c r="H350" s="119">
        <v>3.36</v>
      </c>
      <c r="I350" s="130">
        <v>2.22274606831288E-4</v>
      </c>
      <c r="K350" s="129">
        <v>335</v>
      </c>
      <c r="L350" s="119">
        <v>3.36</v>
      </c>
      <c r="M350" s="130">
        <v>3.1571561940605102E-4</v>
      </c>
      <c r="O350" s="129">
        <v>335</v>
      </c>
      <c r="P350" s="119">
        <v>3.36</v>
      </c>
      <c r="Q350" s="130">
        <v>5.0575966986856002E-5</v>
      </c>
      <c r="S350" s="129">
        <v>335</v>
      </c>
      <c r="T350" s="119">
        <v>3.36</v>
      </c>
      <c r="U350" s="130">
        <v>7.3890252421753202E-3</v>
      </c>
      <c r="W350" s="129">
        <v>335</v>
      </c>
      <c r="X350" s="119">
        <v>3.36</v>
      </c>
      <c r="Y350" s="130">
        <v>1.8623598936673899E-3</v>
      </c>
    </row>
    <row r="351" spans="3:25" x14ac:dyDescent="0.25">
      <c r="C351" s="129">
        <v>336</v>
      </c>
      <c r="D351" s="118">
        <v>3.37</v>
      </c>
      <c r="E351" s="130">
        <v>3.5886548655480797E-5</v>
      </c>
      <c r="G351" s="129">
        <v>336</v>
      </c>
      <c r="H351" s="119">
        <v>3.37</v>
      </c>
      <c r="I351" s="130">
        <v>2.2078319569630801E-4</v>
      </c>
      <c r="K351" s="129">
        <v>336</v>
      </c>
      <c r="L351" s="119">
        <v>3.37</v>
      </c>
      <c r="M351" s="130">
        <v>3.1366731271831799E-4</v>
      </c>
      <c r="O351" s="129">
        <v>336</v>
      </c>
      <c r="P351" s="119">
        <v>3.37</v>
      </c>
      <c r="Q351" s="130">
        <v>5.0313278517862701E-5</v>
      </c>
      <c r="S351" s="129">
        <v>336</v>
      </c>
      <c r="T351" s="119">
        <v>3.37</v>
      </c>
      <c r="U351" s="130">
        <v>7.3433381988152902E-3</v>
      </c>
      <c r="W351" s="129">
        <v>336</v>
      </c>
      <c r="X351" s="119">
        <v>3.37</v>
      </c>
      <c r="Y351" s="130">
        <v>1.85280092555396E-3</v>
      </c>
    </row>
    <row r="352" spans="3:25" x14ac:dyDescent="0.25">
      <c r="C352" s="129">
        <v>337</v>
      </c>
      <c r="D352" s="118">
        <v>3.38</v>
      </c>
      <c r="E352" s="130">
        <v>3.5719147903435099E-5</v>
      </c>
      <c r="G352" s="129">
        <v>337</v>
      </c>
      <c r="H352" s="119">
        <v>3.38</v>
      </c>
      <c r="I352" s="130">
        <v>2.1929918783471E-4</v>
      </c>
      <c r="K352" s="129">
        <v>337</v>
      </c>
      <c r="L352" s="119">
        <v>3.38</v>
      </c>
      <c r="M352" s="130">
        <v>3.1162461661781002E-4</v>
      </c>
      <c r="O352" s="129">
        <v>337</v>
      </c>
      <c r="P352" s="119">
        <v>3.38</v>
      </c>
      <c r="Q352" s="130">
        <v>5.0050029424771298E-5</v>
      </c>
      <c r="S352" s="129">
        <v>337</v>
      </c>
      <c r="T352" s="119">
        <v>3.38</v>
      </c>
      <c r="U352" s="130">
        <v>7.2976378204015801E-3</v>
      </c>
      <c r="W352" s="129">
        <v>337</v>
      </c>
      <c r="X352" s="119">
        <v>3.38</v>
      </c>
      <c r="Y352" s="130">
        <v>1.8433122857215601E-3</v>
      </c>
    </row>
    <row r="353" spans="3:25" x14ac:dyDescent="0.25">
      <c r="C353" s="129">
        <v>338</v>
      </c>
      <c r="D353" s="118">
        <v>3.39</v>
      </c>
      <c r="E353" s="130">
        <v>3.55531944063873E-5</v>
      </c>
      <c r="G353" s="129">
        <v>338</v>
      </c>
      <c r="H353" s="119">
        <v>3.39</v>
      </c>
      <c r="I353" s="130">
        <v>2.1782263717704499E-4</v>
      </c>
      <c r="K353" s="129">
        <v>338</v>
      </c>
      <c r="L353" s="119">
        <v>3.39</v>
      </c>
      <c r="M353" s="130">
        <v>3.0958780944066201E-4</v>
      </c>
      <c r="O353" s="129">
        <v>338</v>
      </c>
      <c r="P353" s="119">
        <v>3.39</v>
      </c>
      <c r="Q353" s="130">
        <v>4.9786300474589397E-5</v>
      </c>
      <c r="S353" s="129">
        <v>338</v>
      </c>
      <c r="T353" s="119">
        <v>3.39</v>
      </c>
      <c r="U353" s="130">
        <v>7.2519244955633697E-3</v>
      </c>
      <c r="W353" s="129">
        <v>338</v>
      </c>
      <c r="X353" s="119">
        <v>3.39</v>
      </c>
      <c r="Y353" s="130">
        <v>1.8338933226814101E-3</v>
      </c>
    </row>
    <row r="354" spans="3:25" x14ac:dyDescent="0.25">
      <c r="C354" s="129">
        <v>339</v>
      </c>
      <c r="D354" s="118">
        <v>3.4</v>
      </c>
      <c r="E354" s="130">
        <v>3.5388727266365403E-5</v>
      </c>
      <c r="G354" s="129">
        <v>339</v>
      </c>
      <c r="H354" s="119">
        <v>3.4</v>
      </c>
      <c r="I354" s="130">
        <v>2.1635359461858101E-4</v>
      </c>
      <c r="K354" s="129">
        <v>339</v>
      </c>
      <c r="L354" s="119">
        <v>3.4</v>
      </c>
      <c r="M354" s="130">
        <v>3.0755983719373898E-4</v>
      </c>
      <c r="O354" s="129">
        <v>339</v>
      </c>
      <c r="P354" s="119">
        <v>3.4</v>
      </c>
      <c r="Q354" s="130">
        <v>4.9522496021372201E-5</v>
      </c>
      <c r="S354" s="129">
        <v>339</v>
      </c>
      <c r="T354" s="119">
        <v>3.4</v>
      </c>
      <c r="U354" s="130">
        <v>7.2062050295775603E-3</v>
      </c>
      <c r="W354" s="129">
        <v>339</v>
      </c>
      <c r="X354" s="119">
        <v>3.4</v>
      </c>
      <c r="Y354" s="130">
        <v>1.8245494387684801E-3</v>
      </c>
    </row>
    <row r="355" spans="3:25" x14ac:dyDescent="0.25">
      <c r="C355" s="129">
        <v>340</v>
      </c>
      <c r="D355" s="118">
        <v>3.41</v>
      </c>
      <c r="E355" s="130">
        <v>3.5225628757894602E-5</v>
      </c>
      <c r="G355" s="129">
        <v>340</v>
      </c>
      <c r="H355" s="119">
        <v>3.41</v>
      </c>
      <c r="I355" s="130">
        <v>2.1489288010796101E-4</v>
      </c>
      <c r="K355" s="129">
        <v>340</v>
      </c>
      <c r="L355" s="119">
        <v>3.41</v>
      </c>
      <c r="M355" s="130">
        <v>3.0553837296800799E-4</v>
      </c>
      <c r="O355" s="129">
        <v>340</v>
      </c>
      <c r="P355" s="119">
        <v>3.41</v>
      </c>
      <c r="Q355" s="130">
        <v>4.92583885001974E-5</v>
      </c>
      <c r="S355" s="129">
        <v>340</v>
      </c>
      <c r="T355" s="119">
        <v>3.41</v>
      </c>
      <c r="U355" s="130">
        <v>7.1604866360753397E-3</v>
      </c>
      <c r="W355" s="129">
        <v>340</v>
      </c>
      <c r="X355" s="119">
        <v>3.41</v>
      </c>
      <c r="Y355" s="130">
        <v>1.8152765605855699E-3</v>
      </c>
    </row>
    <row r="356" spans="3:25" x14ac:dyDescent="0.25">
      <c r="C356" s="129">
        <v>341</v>
      </c>
      <c r="D356" s="118">
        <v>3.42</v>
      </c>
      <c r="E356" s="130">
        <v>3.50638791600939E-5</v>
      </c>
      <c r="G356" s="129">
        <v>341</v>
      </c>
      <c r="H356" s="119">
        <v>3.42</v>
      </c>
      <c r="I356" s="130">
        <v>2.1344021095342301E-4</v>
      </c>
      <c r="K356" s="129">
        <v>341</v>
      </c>
      <c r="L356" s="119">
        <v>3.42</v>
      </c>
      <c r="M356" s="130">
        <v>3.0352350071920101E-4</v>
      </c>
      <c r="O356" s="129">
        <v>341</v>
      </c>
      <c r="P356" s="119">
        <v>3.42</v>
      </c>
      <c r="Q356" s="130">
        <v>4.89940156067355E-5</v>
      </c>
      <c r="S356" s="129">
        <v>341</v>
      </c>
      <c r="T356" s="119">
        <v>3.42</v>
      </c>
      <c r="U356" s="130">
        <v>7.1147763214925797E-3</v>
      </c>
      <c r="W356" s="129">
        <v>341</v>
      </c>
      <c r="X356" s="119">
        <v>3.42</v>
      </c>
      <c r="Y356" s="130">
        <v>1.8060712812364901E-3</v>
      </c>
    </row>
    <row r="357" spans="3:25" x14ac:dyDescent="0.25">
      <c r="C357" s="129">
        <v>342</v>
      </c>
      <c r="D357" s="118">
        <v>3.43</v>
      </c>
      <c r="E357" s="130">
        <v>3.4903459155279798E-5</v>
      </c>
      <c r="G357" s="129">
        <v>342</v>
      </c>
      <c r="H357" s="119">
        <v>3.43</v>
      </c>
      <c r="I357" s="130">
        <v>2.1199515708397501E-4</v>
      </c>
      <c r="K357" s="129">
        <v>342</v>
      </c>
      <c r="L357" s="119">
        <v>3.43</v>
      </c>
      <c r="M357" s="130">
        <v>3.0151564749463601E-4</v>
      </c>
      <c r="O357" s="129">
        <v>342</v>
      </c>
      <c r="P357" s="119">
        <v>3.43</v>
      </c>
      <c r="Q357" s="130">
        <v>4.8729444760120897E-5</v>
      </c>
      <c r="S357" s="129">
        <v>342</v>
      </c>
      <c r="T357" s="119">
        <v>3.43</v>
      </c>
      <c r="U357" s="130">
        <v>7.0690808152045204E-3</v>
      </c>
      <c r="W357" s="129">
        <v>342</v>
      </c>
      <c r="X357" s="119">
        <v>3.43</v>
      </c>
      <c r="Y357" s="130">
        <v>1.79693297948664E-3</v>
      </c>
    </row>
    <row r="358" spans="3:25" x14ac:dyDescent="0.25">
      <c r="C358" s="129">
        <v>343</v>
      </c>
      <c r="D358" s="118">
        <v>3.44</v>
      </c>
      <c r="E358" s="130">
        <v>3.4744349819320001E-5</v>
      </c>
      <c r="G358" s="129">
        <v>343</v>
      </c>
      <c r="H358" s="119">
        <v>3.44</v>
      </c>
      <c r="I358" s="130">
        <v>2.1055775841408801E-4</v>
      </c>
      <c r="K358" s="129">
        <v>343</v>
      </c>
      <c r="L358" s="119">
        <v>3.44</v>
      </c>
      <c r="M358" s="130">
        <v>2.9951730606139401E-4</v>
      </c>
      <c r="O358" s="129">
        <v>343</v>
      </c>
      <c r="P358" s="119">
        <v>3.44</v>
      </c>
      <c r="Q358" s="130">
        <v>4.8464740275633303E-5</v>
      </c>
      <c r="S358" s="129">
        <v>343</v>
      </c>
      <c r="T358" s="119">
        <v>3.44</v>
      </c>
      <c r="U358" s="130">
        <v>7.0234065763154201E-3</v>
      </c>
      <c r="W358" s="129">
        <v>343</v>
      </c>
      <c r="X358" s="119">
        <v>3.44</v>
      </c>
      <c r="Y358" s="130">
        <v>1.7878652367005999E-3</v>
      </c>
    </row>
    <row r="359" spans="3:25" x14ac:dyDescent="0.25">
      <c r="C359" s="129">
        <v>344</v>
      </c>
      <c r="D359" s="118">
        <v>3.45</v>
      </c>
      <c r="E359" s="130">
        <v>3.4586532612227899E-5</v>
      </c>
      <c r="G359" s="129">
        <v>344</v>
      </c>
      <c r="H359" s="119">
        <v>3.45</v>
      </c>
      <c r="I359" s="130">
        <v>2.0912805215710499E-4</v>
      </c>
      <c r="K359" s="129">
        <v>344</v>
      </c>
      <c r="L359" s="119">
        <v>3.45</v>
      </c>
      <c r="M359" s="130">
        <v>2.9752617465046E-4</v>
      </c>
      <c r="O359" s="129">
        <v>344</v>
      </c>
      <c r="P359" s="119">
        <v>3.45</v>
      </c>
      <c r="Q359" s="130">
        <v>4.8199963467034802E-5</v>
      </c>
      <c r="S359" s="129">
        <v>344</v>
      </c>
      <c r="T359" s="119">
        <v>3.45</v>
      </c>
      <c r="U359" s="130">
        <v>6.9777598739823397E-3</v>
      </c>
      <c r="W359" s="129">
        <v>344</v>
      </c>
      <c r="X359" s="119">
        <v>3.45</v>
      </c>
      <c r="Y359" s="130">
        <v>1.7788673036787999E-3</v>
      </c>
    </row>
    <row r="360" spans="3:25" x14ac:dyDescent="0.25">
      <c r="C360" s="129">
        <v>345</v>
      </c>
      <c r="D360" s="118">
        <v>3.46</v>
      </c>
      <c r="E360" s="130">
        <v>3.4430027038213303E-5</v>
      </c>
      <c r="G360" s="129">
        <v>345</v>
      </c>
      <c r="H360" s="119">
        <v>3.46</v>
      </c>
      <c r="I360" s="130">
        <v>2.07706072891016E-4</v>
      </c>
      <c r="K360" s="129">
        <v>345</v>
      </c>
      <c r="L360" s="119">
        <v>3.46</v>
      </c>
      <c r="M360" s="130">
        <v>2.9554246251592599E-4</v>
      </c>
      <c r="O360" s="129">
        <v>345</v>
      </c>
      <c r="P360" s="119">
        <v>3.46</v>
      </c>
      <c r="Q360" s="130">
        <v>4.7935172748348898E-5</v>
      </c>
      <c r="S360" s="129">
        <v>345</v>
      </c>
      <c r="T360" s="119">
        <v>3.46</v>
      </c>
      <c r="U360" s="130">
        <v>6.9321467917634501E-3</v>
      </c>
      <c r="W360" s="129">
        <v>345</v>
      </c>
      <c r="X360" s="119">
        <v>3.46</v>
      </c>
      <c r="Y360" s="130">
        <v>1.7699343685578599E-3</v>
      </c>
    </row>
    <row r="361" spans="3:25" x14ac:dyDescent="0.25">
      <c r="C361" s="129">
        <v>346</v>
      </c>
      <c r="D361" s="118">
        <v>3.47</v>
      </c>
      <c r="E361" s="130">
        <v>3.4274863425735E-5</v>
      </c>
      <c r="G361" s="129">
        <v>346</v>
      </c>
      <c r="H361" s="119">
        <v>3.47</v>
      </c>
      <c r="I361" s="130">
        <v>2.0629185262345401E-4</v>
      </c>
      <c r="K361" s="129">
        <v>346</v>
      </c>
      <c r="L361" s="119">
        <v>3.47</v>
      </c>
      <c r="M361" s="130">
        <v>2.9356639243402699E-4</v>
      </c>
      <c r="O361" s="129">
        <v>346</v>
      </c>
      <c r="P361" s="119">
        <v>3.47</v>
      </c>
      <c r="Q361" s="130">
        <v>4.76705239736904E-5</v>
      </c>
      <c r="S361" s="129">
        <v>346</v>
      </c>
      <c r="T361" s="119">
        <v>3.47</v>
      </c>
      <c r="U361" s="130">
        <v>6.8865751418410604E-3</v>
      </c>
      <c r="W361" s="129">
        <v>346</v>
      </c>
      <c r="X361" s="119">
        <v>3.47</v>
      </c>
      <c r="Y361" s="130">
        <v>1.7610658387543299E-3</v>
      </c>
    </row>
    <row r="362" spans="3:25" x14ac:dyDescent="0.25">
      <c r="C362" s="129">
        <v>347</v>
      </c>
      <c r="D362" s="118">
        <v>3.48</v>
      </c>
      <c r="E362" s="130">
        <v>3.41209366841928E-5</v>
      </c>
      <c r="G362" s="129">
        <v>347</v>
      </c>
      <c r="H362" s="119">
        <v>3.48</v>
      </c>
      <c r="I362" s="130">
        <v>2.04885420855895E-4</v>
      </c>
      <c r="K362" s="129">
        <v>347</v>
      </c>
      <c r="L362" s="119">
        <v>3.48</v>
      </c>
      <c r="M362" s="130">
        <v>2.9160057462200399E-4</v>
      </c>
      <c r="O362" s="129">
        <v>347</v>
      </c>
      <c r="P362" s="119">
        <v>3.48</v>
      </c>
      <c r="Q362" s="130">
        <v>4.7406189994175699E-5</v>
      </c>
      <c r="S362" s="129">
        <v>347</v>
      </c>
      <c r="T362" s="119">
        <v>3.48</v>
      </c>
      <c r="U362" s="130">
        <v>6.8410595883549403E-3</v>
      </c>
      <c r="W362" s="129">
        <v>347</v>
      </c>
      <c r="X362" s="119">
        <v>3.48</v>
      </c>
      <c r="Y362" s="130">
        <v>1.7522619745530799E-3</v>
      </c>
    </row>
    <row r="363" spans="3:25" x14ac:dyDescent="0.25">
      <c r="C363" s="129">
        <v>348</v>
      </c>
      <c r="D363" s="118">
        <v>3.49</v>
      </c>
      <c r="E363" s="130">
        <v>3.3968229749925597E-5</v>
      </c>
      <c r="G363" s="129">
        <v>348</v>
      </c>
      <c r="H363" s="119">
        <v>3.49</v>
      </c>
      <c r="I363" s="130">
        <v>2.0348684867278001E-4</v>
      </c>
      <c r="K363" s="129">
        <v>348</v>
      </c>
      <c r="L363" s="119">
        <v>3.49</v>
      </c>
      <c r="M363" s="130">
        <v>2.89642690703907E-4</v>
      </c>
      <c r="O363" s="129">
        <v>348</v>
      </c>
      <c r="P363" s="119">
        <v>3.49</v>
      </c>
      <c r="Q363" s="130">
        <v>4.7141994395745503E-5</v>
      </c>
      <c r="S363" s="129">
        <v>348</v>
      </c>
      <c r="T363" s="119">
        <v>3.49</v>
      </c>
      <c r="U363" s="130">
        <v>6.79559515171435E-3</v>
      </c>
      <c r="W363" s="129">
        <v>348</v>
      </c>
      <c r="X363" s="119">
        <v>3.49</v>
      </c>
      <c r="Y363" s="130">
        <v>1.7435283793979001E-3</v>
      </c>
    </row>
    <row r="364" spans="3:25" x14ac:dyDescent="0.25">
      <c r="C364" s="129">
        <v>349</v>
      </c>
      <c r="D364" s="118">
        <v>3.5</v>
      </c>
      <c r="E364" s="130">
        <v>3.3816725899252501E-5</v>
      </c>
      <c r="G364" s="129">
        <v>349</v>
      </c>
      <c r="H364" s="119">
        <v>3.5</v>
      </c>
      <c r="I364" s="130">
        <v>2.02097137772373E-4</v>
      </c>
      <c r="K364" s="129">
        <v>349</v>
      </c>
      <c r="L364" s="119">
        <v>3.5</v>
      </c>
      <c r="M364" s="130">
        <v>2.8769291605741599E-4</v>
      </c>
      <c r="O364" s="129">
        <v>349</v>
      </c>
      <c r="P364" s="119">
        <v>3.5</v>
      </c>
      <c r="Q364" s="130">
        <v>4.6877985095109203E-5</v>
      </c>
      <c r="S364" s="129">
        <v>349</v>
      </c>
      <c r="T364" s="119">
        <v>3.5</v>
      </c>
      <c r="U364" s="130">
        <v>6.7501872066138202E-3</v>
      </c>
      <c r="W364" s="129">
        <v>349</v>
      </c>
      <c r="X364" s="119">
        <v>3.5</v>
      </c>
      <c r="Y364" s="130">
        <v>1.7348573026796899E-3</v>
      </c>
    </row>
    <row r="365" spans="3:25" x14ac:dyDescent="0.25">
      <c r="C365" s="129">
        <v>350</v>
      </c>
      <c r="D365" s="118">
        <v>3.51</v>
      </c>
      <c r="E365" s="130">
        <v>3.3666408740426297E-5</v>
      </c>
      <c r="G365" s="129">
        <v>350</v>
      </c>
      <c r="H365" s="119">
        <v>3.51</v>
      </c>
      <c r="I365" s="130">
        <v>2.0071526459790499E-4</v>
      </c>
      <c r="K365" s="129">
        <v>350</v>
      </c>
      <c r="L365" s="119">
        <v>3.51</v>
      </c>
      <c r="M365" s="130">
        <v>2.8575141790689799E-4</v>
      </c>
      <c r="O365" s="129">
        <v>350</v>
      </c>
      <c r="P365" s="119">
        <v>3.51</v>
      </c>
      <c r="Q365" s="130">
        <v>4.6614207601714002E-5</v>
      </c>
      <c r="S365" s="129">
        <v>350</v>
      </c>
      <c r="T365" s="119">
        <v>3.51</v>
      </c>
      <c r="U365" s="130">
        <v>6.7048409627209196E-3</v>
      </c>
      <c r="W365" s="129">
        <v>350</v>
      </c>
      <c r="X365" s="119">
        <v>3.51</v>
      </c>
      <c r="Y365" s="130">
        <v>1.7262481789544501E-3</v>
      </c>
    </row>
    <row r="366" spans="3:25" x14ac:dyDescent="0.25">
      <c r="C366" s="129">
        <v>351</v>
      </c>
      <c r="D366" s="118">
        <v>3.52</v>
      </c>
      <c r="E366" s="130">
        <v>3.3517262205790003E-5</v>
      </c>
      <c r="G366" s="129">
        <v>351</v>
      </c>
      <c r="H366" s="119">
        <v>3.52</v>
      </c>
      <c r="I366" s="130">
        <v>1.9934124968844401E-4</v>
      </c>
      <c r="K366" s="129">
        <v>351</v>
      </c>
      <c r="L366" s="119">
        <v>3.52</v>
      </c>
      <c r="M366" s="130">
        <v>2.8382004840558201E-4</v>
      </c>
      <c r="O366" s="129">
        <v>351</v>
      </c>
      <c r="P366" s="119">
        <v>3.52</v>
      </c>
      <c r="Q366" s="130">
        <v>4.6350705111800201E-5</v>
      </c>
      <c r="S366" s="129">
        <v>351</v>
      </c>
      <c r="T366" s="119">
        <v>3.52</v>
      </c>
      <c r="U366" s="130">
        <v>6.65956146853495E-3</v>
      </c>
      <c r="W366" s="129">
        <v>351</v>
      </c>
      <c r="X366" s="119">
        <v>3.52</v>
      </c>
      <c r="Y366" s="130">
        <v>1.7177004486812501E-3</v>
      </c>
    </row>
    <row r="367" spans="3:25" x14ac:dyDescent="0.25">
      <c r="C367" s="129">
        <v>352</v>
      </c>
      <c r="D367" s="118">
        <v>3.53</v>
      </c>
      <c r="E367" s="130">
        <v>3.3369309915357502E-5</v>
      </c>
      <c r="G367" s="129">
        <v>352</v>
      </c>
      <c r="H367" s="119">
        <v>3.53</v>
      </c>
      <c r="I367" s="130">
        <v>1.97975111379351E-4</v>
      </c>
      <c r="K367" s="129">
        <v>352</v>
      </c>
      <c r="L367" s="119">
        <v>3.53</v>
      </c>
      <c r="M367" s="130">
        <v>2.8189781485916601E-4</v>
      </c>
      <c r="O367" s="129">
        <v>352</v>
      </c>
      <c r="P367" s="119">
        <v>3.53</v>
      </c>
      <c r="Q367" s="130">
        <v>4.6087518600699298E-5</v>
      </c>
      <c r="S367" s="129">
        <v>352</v>
      </c>
      <c r="T367" s="119">
        <v>3.53</v>
      </c>
      <c r="U367" s="130">
        <v>6.6143536151671498E-3</v>
      </c>
      <c r="W367" s="129">
        <v>352</v>
      </c>
      <c r="X367" s="119">
        <v>3.53</v>
      </c>
      <c r="Y367" s="130">
        <v>1.7092172203015299E-3</v>
      </c>
    </row>
    <row r="368" spans="3:25" x14ac:dyDescent="0.25">
      <c r="C368" s="129">
        <v>353</v>
      </c>
      <c r="D368" s="118">
        <v>3.54</v>
      </c>
      <c r="E368" s="130">
        <v>3.3222573861538301E-5</v>
      </c>
      <c r="G368" s="129">
        <v>353</v>
      </c>
      <c r="H368" s="119">
        <v>3.54</v>
      </c>
      <c r="I368" s="130">
        <v>1.9661686586119301E-4</v>
      </c>
      <c r="K368" s="129">
        <v>353</v>
      </c>
      <c r="L368" s="119">
        <v>3.54</v>
      </c>
      <c r="M368" s="130">
        <v>2.79984258543199E-4</v>
      </c>
      <c r="O368" s="129">
        <v>353</v>
      </c>
      <c r="P368" s="119">
        <v>3.54</v>
      </c>
      <c r="Q368" s="130">
        <v>4.5824686913255301E-5</v>
      </c>
      <c r="S368" s="129">
        <v>353</v>
      </c>
      <c r="T368" s="119">
        <v>3.54</v>
      </c>
      <c r="U368" s="130">
        <v>6.5692269143929304E-3</v>
      </c>
      <c r="W368" s="129">
        <v>353</v>
      </c>
      <c r="X368" s="119">
        <v>3.54</v>
      </c>
      <c r="Y368" s="130">
        <v>1.70079801664173E-3</v>
      </c>
    </row>
    <row r="369" spans="3:25" x14ac:dyDescent="0.25">
      <c r="C369" s="129">
        <v>354</v>
      </c>
      <c r="D369" s="118">
        <v>3.55</v>
      </c>
      <c r="E369" s="130">
        <v>3.3076960390059498E-5</v>
      </c>
      <c r="G369" s="129">
        <v>354</v>
      </c>
      <c r="H369" s="119">
        <v>3.55</v>
      </c>
      <c r="I369" s="130">
        <v>1.9526652723773501E-4</v>
      </c>
      <c r="K369" s="129">
        <v>354</v>
      </c>
      <c r="L369" s="119">
        <v>3.55</v>
      </c>
      <c r="M369" s="130">
        <v>2.7807951744286799E-4</v>
      </c>
      <c r="O369" s="129">
        <v>354</v>
      </c>
      <c r="P369" s="119">
        <v>3.55</v>
      </c>
      <c r="Q369" s="130">
        <v>4.5562303647335698E-5</v>
      </c>
      <c r="S369" s="129">
        <v>354</v>
      </c>
      <c r="T369" s="119">
        <v>3.55</v>
      </c>
      <c r="U369" s="130">
        <v>6.5241918711931102E-3</v>
      </c>
      <c r="W369" s="129">
        <v>354</v>
      </c>
      <c r="X369" s="119">
        <v>3.55</v>
      </c>
      <c r="Y369" s="130">
        <v>1.6924384270746401E-3</v>
      </c>
    </row>
    <row r="370" spans="3:25" x14ac:dyDescent="0.25">
      <c r="C370" s="129">
        <v>355</v>
      </c>
      <c r="D370" s="118">
        <v>3.56</v>
      </c>
      <c r="E370" s="130">
        <v>3.2932454680949001E-5</v>
      </c>
      <c r="G370" s="129">
        <v>355</v>
      </c>
      <c r="H370" s="119">
        <v>3.56</v>
      </c>
      <c r="I370" s="130">
        <v>1.9392410758298399E-4</v>
      </c>
      <c r="K370" s="129">
        <v>355</v>
      </c>
      <c r="L370" s="119">
        <v>3.56</v>
      </c>
      <c r="M370" s="130">
        <v>2.7618423211173701E-4</v>
      </c>
      <c r="O370" s="129">
        <v>355</v>
      </c>
      <c r="P370" s="119">
        <v>3.56</v>
      </c>
      <c r="Q370" s="130">
        <v>4.5300575238825903E-5</v>
      </c>
      <c r="S370" s="129">
        <v>355</v>
      </c>
      <c r="T370" s="119">
        <v>3.56</v>
      </c>
      <c r="U370" s="130">
        <v>6.4792421511507903E-3</v>
      </c>
      <c r="W370" s="129">
        <v>355</v>
      </c>
      <c r="X370" s="119">
        <v>3.56</v>
      </c>
      <c r="Y370" s="130">
        <v>1.68413791747368E-3</v>
      </c>
    </row>
    <row r="371" spans="3:25" x14ac:dyDescent="0.25">
      <c r="C371" s="129">
        <v>356</v>
      </c>
      <c r="D371" s="118">
        <v>3.57</v>
      </c>
      <c r="E371" s="130">
        <v>3.2789042201481703E-5</v>
      </c>
      <c r="G371" s="129">
        <v>356</v>
      </c>
      <c r="H371" s="119">
        <v>3.57</v>
      </c>
      <c r="I371" s="130">
        <v>1.9258961699730601E-4</v>
      </c>
      <c r="K371" s="129">
        <v>356</v>
      </c>
      <c r="L371" s="119">
        <v>3.57</v>
      </c>
      <c r="M371" s="130">
        <v>2.74299597986197E-4</v>
      </c>
      <c r="O371" s="129">
        <v>356</v>
      </c>
      <c r="P371" s="119">
        <v>3.57</v>
      </c>
      <c r="Q371" s="130">
        <v>4.5039300404153498E-5</v>
      </c>
      <c r="S371" s="129">
        <v>356</v>
      </c>
      <c r="T371" s="119">
        <v>3.57</v>
      </c>
      <c r="U371" s="130">
        <v>6.4343818257947497E-3</v>
      </c>
      <c r="W371" s="129">
        <v>356</v>
      </c>
      <c r="X371" s="119">
        <v>3.57</v>
      </c>
      <c r="Y371" s="130">
        <v>1.6758959592553201E-3</v>
      </c>
    </row>
    <row r="372" spans="3:25" x14ac:dyDescent="0.25">
      <c r="C372" s="129">
        <v>357</v>
      </c>
      <c r="D372" s="118">
        <v>3.58</v>
      </c>
      <c r="E372" s="130">
        <v>3.26467086994656E-5</v>
      </c>
      <c r="G372" s="129">
        <v>357</v>
      </c>
      <c r="H372" s="119">
        <v>3.58</v>
      </c>
      <c r="I372" s="130">
        <v>1.91263063662567E-4</v>
      </c>
      <c r="K372" s="129">
        <v>357</v>
      </c>
      <c r="L372" s="119">
        <v>3.58</v>
      </c>
      <c r="M372" s="130">
        <v>2.7242410086014397E-4</v>
      </c>
      <c r="O372" s="129">
        <v>357</v>
      </c>
      <c r="P372" s="119">
        <v>3.58</v>
      </c>
      <c r="Q372" s="130">
        <v>4.4778510427574899E-5</v>
      </c>
      <c r="S372" s="129">
        <v>357</v>
      </c>
      <c r="T372" s="119">
        <v>3.58</v>
      </c>
      <c r="U372" s="130">
        <v>6.3896148321006801E-3</v>
      </c>
      <c r="W372" s="129">
        <v>357</v>
      </c>
      <c r="X372" s="119">
        <v>3.58</v>
      </c>
      <c r="Y372" s="130">
        <v>1.6677164956633E-3</v>
      </c>
    </row>
    <row r="373" spans="3:25" x14ac:dyDescent="0.25">
      <c r="C373" s="129">
        <v>358</v>
      </c>
      <c r="D373" s="118">
        <v>3.59</v>
      </c>
      <c r="E373" s="130">
        <v>3.2505440196697E-5</v>
      </c>
      <c r="G373" s="129">
        <v>358</v>
      </c>
      <c r="H373" s="119">
        <v>3.59</v>
      </c>
      <c r="I373" s="130">
        <v>1.8994500688101899E-4</v>
      </c>
      <c r="K373" s="129">
        <v>358</v>
      </c>
      <c r="L373" s="119">
        <v>3.59</v>
      </c>
      <c r="M373" s="130">
        <v>2.7055785278917098E-4</v>
      </c>
      <c r="O373" s="129">
        <v>358</v>
      </c>
      <c r="P373" s="119">
        <v>3.59</v>
      </c>
      <c r="Q373" s="130">
        <v>4.4518234882968303E-5</v>
      </c>
      <c r="S373" s="129">
        <v>358</v>
      </c>
      <c r="T373" s="119">
        <v>3.59</v>
      </c>
      <c r="U373" s="130">
        <v>6.3449449757251204E-3</v>
      </c>
      <c r="W373" s="129">
        <v>358</v>
      </c>
      <c r="X373" s="119">
        <v>3.59</v>
      </c>
      <c r="Y373" s="130">
        <v>1.65959703461908E-3</v>
      </c>
    </row>
    <row r="374" spans="3:25" x14ac:dyDescent="0.25">
      <c r="C374" s="129">
        <v>359</v>
      </c>
      <c r="D374" s="118">
        <v>3.6</v>
      </c>
      <c r="E374" s="130">
        <v>3.2365264463641002E-5</v>
      </c>
      <c r="G374" s="129">
        <v>359</v>
      </c>
      <c r="H374" s="119">
        <v>3.6</v>
      </c>
      <c r="I374" s="130">
        <v>1.88635234661588E-4</v>
      </c>
      <c r="K374" s="129">
        <v>359</v>
      </c>
      <c r="L374" s="119">
        <v>3.6</v>
      </c>
      <c r="M374" s="130">
        <v>2.6870095957975298E-4</v>
      </c>
      <c r="O374" s="129">
        <v>359</v>
      </c>
      <c r="P374" s="119">
        <v>3.6</v>
      </c>
      <c r="Q374" s="130">
        <v>4.4258501711519899E-5</v>
      </c>
      <c r="S374" s="129">
        <v>359</v>
      </c>
      <c r="T374" s="119">
        <v>3.6</v>
      </c>
      <c r="U374" s="130">
        <v>6.3003933778491899E-3</v>
      </c>
      <c r="W374" s="129">
        <v>359</v>
      </c>
      <c r="X374" s="119">
        <v>3.6</v>
      </c>
      <c r="Y374" s="130">
        <v>1.6515344460133099E-3</v>
      </c>
    </row>
    <row r="375" spans="3:25" x14ac:dyDescent="0.25">
      <c r="C375" s="129">
        <v>360</v>
      </c>
      <c r="D375" s="118">
        <v>3.61</v>
      </c>
      <c r="E375" s="130">
        <v>3.2226194526016198E-5</v>
      </c>
      <c r="G375" s="129">
        <v>360</v>
      </c>
      <c r="H375" s="119">
        <v>3.61</v>
      </c>
      <c r="I375" s="130">
        <v>1.87333392030781E-4</v>
      </c>
      <c r="K375" s="129">
        <v>360</v>
      </c>
      <c r="L375" s="119">
        <v>3.61</v>
      </c>
      <c r="M375" s="130">
        <v>2.6685445091206102E-4</v>
      </c>
      <c r="O375" s="129">
        <v>360</v>
      </c>
      <c r="P375" s="119">
        <v>3.61</v>
      </c>
      <c r="Q375" s="130">
        <v>4.3999337297168403E-5</v>
      </c>
      <c r="S375" s="129">
        <v>360</v>
      </c>
      <c r="T375" s="119">
        <v>3.61</v>
      </c>
      <c r="U375" s="130">
        <v>6.2559478268024602E-3</v>
      </c>
      <c r="W375" s="129">
        <v>360</v>
      </c>
      <c r="X375" s="119">
        <v>3.61</v>
      </c>
      <c r="Y375" s="130">
        <v>1.64352822506852E-3</v>
      </c>
    </row>
    <row r="376" spans="3:25" x14ac:dyDescent="0.25">
      <c r="C376" s="129">
        <v>361</v>
      </c>
      <c r="D376" s="118">
        <v>3.62</v>
      </c>
      <c r="E376" s="130">
        <v>3.2088147654300098E-5</v>
      </c>
      <c r="G376" s="129">
        <v>361</v>
      </c>
      <c r="H376" s="119">
        <v>3.62</v>
      </c>
      <c r="I376" s="130">
        <v>1.8603948041492701E-4</v>
      </c>
      <c r="K376" s="129">
        <v>361</v>
      </c>
      <c r="L376" s="119">
        <v>3.62</v>
      </c>
      <c r="M376" s="130">
        <v>2.65018465054713E-4</v>
      </c>
      <c r="O376" s="129">
        <v>361</v>
      </c>
      <c r="P376" s="119">
        <v>3.62</v>
      </c>
      <c r="Q376" s="130">
        <v>4.3740766539784797E-5</v>
      </c>
      <c r="S376" s="129">
        <v>361</v>
      </c>
      <c r="T376" s="119">
        <v>3.62</v>
      </c>
      <c r="U376" s="130">
        <v>6.2116104788953099E-3</v>
      </c>
      <c r="W376" s="129">
        <v>361</v>
      </c>
      <c r="X376" s="119">
        <v>3.62</v>
      </c>
      <c r="Y376" s="130">
        <v>1.63557787221273E-3</v>
      </c>
    </row>
    <row r="377" spans="3:25" x14ac:dyDescent="0.25">
      <c r="C377" s="129">
        <v>362</v>
      </c>
      <c r="D377" s="118">
        <v>3.63</v>
      </c>
      <c r="E377" s="130">
        <v>3.1951110927189099E-5</v>
      </c>
      <c r="G377" s="129">
        <v>362</v>
      </c>
      <c r="H377" s="119">
        <v>3.63</v>
      </c>
      <c r="I377" s="130">
        <v>1.8475349957761101E-4</v>
      </c>
      <c r="K377" s="129">
        <v>362</v>
      </c>
      <c r="L377" s="119">
        <v>3.63</v>
      </c>
      <c r="M377" s="130">
        <v>2.6319206941880202E-4</v>
      </c>
      <c r="O377" s="129">
        <v>362</v>
      </c>
      <c r="P377" s="119">
        <v>3.63</v>
      </c>
      <c r="Q377" s="130">
        <v>4.34828129260786E-5</v>
      </c>
      <c r="S377" s="129">
        <v>362</v>
      </c>
      <c r="T377" s="119">
        <v>3.63</v>
      </c>
      <c r="U377" s="130">
        <v>6.1673846351208402E-3</v>
      </c>
      <c r="W377" s="129">
        <v>362</v>
      </c>
      <c r="X377" s="119">
        <v>3.63</v>
      </c>
      <c r="Y377" s="130">
        <v>1.62768636168517E-3</v>
      </c>
    </row>
    <row r="378" spans="3:25" x14ac:dyDescent="0.25">
      <c r="C378" s="129">
        <v>363</v>
      </c>
      <c r="D378" s="118">
        <v>3.64</v>
      </c>
      <c r="E378" s="130">
        <v>3.18150716666106E-5</v>
      </c>
      <c r="G378" s="129">
        <v>363</v>
      </c>
      <c r="H378" s="119">
        <v>3.64</v>
      </c>
      <c r="I378" s="130">
        <v>1.8347544766909399E-4</v>
      </c>
      <c r="K378" s="129">
        <v>363</v>
      </c>
      <c r="L378" s="119">
        <v>3.64</v>
      </c>
      <c r="M378" s="130">
        <v>2.6137534759031899E-4</v>
      </c>
      <c r="O378" s="129">
        <v>363</v>
      </c>
      <c r="P378" s="119">
        <v>3.64</v>
      </c>
      <c r="Q378" s="130">
        <v>4.3225612138177902E-5</v>
      </c>
      <c r="S378" s="129">
        <v>363</v>
      </c>
      <c r="T378" s="119">
        <v>3.64</v>
      </c>
      <c r="U378" s="130">
        <v>6.1232820666981399E-3</v>
      </c>
      <c r="W378" s="129">
        <v>363</v>
      </c>
      <c r="X378" s="119">
        <v>3.64</v>
      </c>
      <c r="Y378" s="130">
        <v>1.6198528290683801E-3</v>
      </c>
    </row>
    <row r="379" spans="3:25" x14ac:dyDescent="0.25">
      <c r="C379" s="129">
        <v>364</v>
      </c>
      <c r="D379" s="118">
        <v>3.65</v>
      </c>
      <c r="E379" s="130">
        <v>3.1680017432118203E-5</v>
      </c>
      <c r="G379" s="129">
        <v>364</v>
      </c>
      <c r="H379" s="119">
        <v>3.65</v>
      </c>
      <c r="I379" s="130">
        <v>1.8220532127479101E-4</v>
      </c>
      <c r="K379" s="129">
        <v>364</v>
      </c>
      <c r="L379" s="119">
        <v>3.65</v>
      </c>
      <c r="M379" s="130">
        <v>2.59568377794695E-4</v>
      </c>
      <c r="O379" s="129">
        <v>364</v>
      </c>
      <c r="P379" s="119">
        <v>3.65</v>
      </c>
      <c r="Q379" s="130">
        <v>4.2969206973121897E-5</v>
      </c>
      <c r="S379" s="129">
        <v>364</v>
      </c>
      <c r="T379" s="119">
        <v>3.65</v>
      </c>
      <c r="U379" s="130">
        <v>6.0793098538680099E-3</v>
      </c>
      <c r="W379" s="129">
        <v>364</v>
      </c>
      <c r="X379" s="119">
        <v>3.65</v>
      </c>
      <c r="Y379" s="130">
        <v>1.61207357942117E-3</v>
      </c>
    </row>
    <row r="380" spans="3:25" x14ac:dyDescent="0.25">
      <c r="C380" s="129">
        <v>365</v>
      </c>
      <c r="D380" s="118">
        <v>3.66</v>
      </c>
      <c r="E380" s="130">
        <v>3.15459360154269E-5</v>
      </c>
      <c r="G380" s="129">
        <v>365</v>
      </c>
      <c r="H380" s="119">
        <v>3.66</v>
      </c>
      <c r="I380" s="130">
        <v>1.80943115462782E-4</v>
      </c>
      <c r="K380" s="129">
        <v>365</v>
      </c>
      <c r="L380" s="119">
        <v>3.66</v>
      </c>
      <c r="M380" s="130">
        <v>2.57771973544937E-4</v>
      </c>
      <c r="O380" s="129">
        <v>365</v>
      </c>
      <c r="P380" s="119">
        <v>3.66</v>
      </c>
      <c r="Q380" s="130">
        <v>4.27134764477651E-5</v>
      </c>
      <c r="S380" s="129">
        <v>365</v>
      </c>
      <c r="T380" s="119">
        <v>3.66</v>
      </c>
      <c r="U380" s="130">
        <v>6.03545872399681E-3</v>
      </c>
      <c r="W380" s="129">
        <v>365</v>
      </c>
      <c r="X380" s="119">
        <v>3.66</v>
      </c>
      <c r="Y380" s="130">
        <v>1.6043481354788499E-3</v>
      </c>
    </row>
    <row r="381" spans="3:25" x14ac:dyDescent="0.25">
      <c r="C381" s="129">
        <v>366</v>
      </c>
      <c r="D381" s="118">
        <v>3.67</v>
      </c>
      <c r="E381" s="130">
        <v>3.1412859736596202E-5</v>
      </c>
      <c r="G381" s="129">
        <v>366</v>
      </c>
      <c r="H381" s="119">
        <v>3.67</v>
      </c>
      <c r="I381" s="130">
        <v>1.7968882383039901E-4</v>
      </c>
      <c r="K381" s="129">
        <v>366</v>
      </c>
      <c r="L381" s="119">
        <v>3.67</v>
      </c>
      <c r="M381" s="130">
        <v>2.55986458167785E-4</v>
      </c>
      <c r="O381" s="129">
        <v>366</v>
      </c>
      <c r="P381" s="119">
        <v>3.67</v>
      </c>
      <c r="Q381" s="130">
        <v>4.2458439145771097E-5</v>
      </c>
      <c r="S381" s="129">
        <v>366</v>
      </c>
      <c r="T381" s="119">
        <v>3.67</v>
      </c>
      <c r="U381" s="130">
        <v>5.9917314312873801E-3</v>
      </c>
      <c r="W381" s="129">
        <v>366</v>
      </c>
      <c r="X381" s="119">
        <v>3.67</v>
      </c>
      <c r="Y381" s="130">
        <v>1.5966760248660901E-3</v>
      </c>
    </row>
    <row r="382" spans="3:25" x14ac:dyDescent="0.25">
      <c r="C382" s="129">
        <v>367</v>
      </c>
      <c r="D382" s="118">
        <v>3.68</v>
      </c>
      <c r="E382" s="130">
        <v>3.1280791411552901E-5</v>
      </c>
      <c r="G382" s="129">
        <v>367</v>
      </c>
      <c r="H382" s="119">
        <v>3.68</v>
      </c>
      <c r="I382" s="130">
        <v>1.78442438549848E-4</v>
      </c>
      <c r="K382" s="129">
        <v>367</v>
      </c>
      <c r="L382" s="119">
        <v>3.68</v>
      </c>
      <c r="M382" s="130">
        <v>2.5421085650914702E-4</v>
      </c>
      <c r="O382" s="129">
        <v>367</v>
      </c>
      <c r="P382" s="119">
        <v>3.68</v>
      </c>
      <c r="Q382" s="130">
        <v>4.2204112556728597E-5</v>
      </c>
      <c r="S382" s="129">
        <v>367</v>
      </c>
      <c r="T382" s="119">
        <v>3.68</v>
      </c>
      <c r="U382" s="130">
        <v>5.9481406466032598E-3</v>
      </c>
      <c r="W382" s="129">
        <v>367</v>
      </c>
      <c r="X382" s="119">
        <v>3.68</v>
      </c>
      <c r="Y382" s="130">
        <v>1.5890576376327099E-3</v>
      </c>
    </row>
    <row r="383" spans="3:25" x14ac:dyDescent="0.25">
      <c r="C383" s="129">
        <v>368</v>
      </c>
      <c r="D383" s="118">
        <v>3.69</v>
      </c>
      <c r="E383" s="130">
        <v>3.1149659155059998E-5</v>
      </c>
      <c r="G383" s="129">
        <v>368</v>
      </c>
      <c r="H383" s="119">
        <v>3.69</v>
      </c>
      <c r="I383" s="130">
        <v>1.7720399037580799E-4</v>
      </c>
      <c r="K383" s="129">
        <v>368</v>
      </c>
      <c r="L383" s="119">
        <v>3.69</v>
      </c>
      <c r="M383" s="130">
        <v>2.5244522783330898E-4</v>
      </c>
      <c r="O383" s="129">
        <v>368</v>
      </c>
      <c r="P383" s="119">
        <v>3.69</v>
      </c>
      <c r="Q383" s="130">
        <v>4.1950513133594301E-5</v>
      </c>
      <c r="S383" s="129">
        <v>368</v>
      </c>
      <c r="T383" s="119">
        <v>3.69</v>
      </c>
      <c r="U383" s="130">
        <v>5.9046921030225302E-3</v>
      </c>
      <c r="W383" s="129">
        <v>368</v>
      </c>
      <c r="X383" s="119">
        <v>3.69</v>
      </c>
      <c r="Y383" s="130">
        <v>1.5814969987445399E-3</v>
      </c>
    </row>
    <row r="384" spans="3:25" x14ac:dyDescent="0.25">
      <c r="C384" s="129">
        <v>369</v>
      </c>
      <c r="D384" s="118">
        <v>3.7</v>
      </c>
      <c r="E384" s="130">
        <v>3.1019451656375903E-5</v>
      </c>
      <c r="G384" s="129">
        <v>369</v>
      </c>
      <c r="H384" s="119">
        <v>3.7</v>
      </c>
      <c r="I384" s="130">
        <v>1.7597413192133499E-4</v>
      </c>
      <c r="K384" s="129">
        <v>369</v>
      </c>
      <c r="L384" s="119">
        <v>3.7</v>
      </c>
      <c r="M384" s="130">
        <v>2.5068962682477802E-4</v>
      </c>
      <c r="O384" s="129">
        <v>369</v>
      </c>
      <c r="P384" s="119">
        <v>3.7</v>
      </c>
      <c r="Q384" s="130">
        <v>4.16976563479673E-5</v>
      </c>
      <c r="S384" s="129">
        <v>369</v>
      </c>
      <c r="T384" s="119">
        <v>3.7</v>
      </c>
      <c r="U384" s="130">
        <v>5.8613752801624803E-3</v>
      </c>
      <c r="W384" s="129">
        <v>369</v>
      </c>
      <c r="X384" s="119">
        <v>3.7</v>
      </c>
      <c r="Y384" s="130">
        <v>1.57398819577835E-3</v>
      </c>
    </row>
    <row r="385" spans="3:25" x14ac:dyDescent="0.25">
      <c r="C385" s="129">
        <v>370</v>
      </c>
      <c r="D385" s="118">
        <v>3.71</v>
      </c>
      <c r="E385" s="130">
        <v>3.0890157811218301E-5</v>
      </c>
      <c r="G385" s="129">
        <v>370</v>
      </c>
      <c r="H385" s="119">
        <v>3.71</v>
      </c>
      <c r="I385" s="130">
        <v>1.7475213017959E-4</v>
      </c>
      <c r="K385" s="129">
        <v>370</v>
      </c>
      <c r="L385" s="119">
        <v>3.71</v>
      </c>
      <c r="M385" s="130">
        <v>2.48944120985176E-4</v>
      </c>
      <c r="O385" s="129">
        <v>370</v>
      </c>
      <c r="P385" s="119">
        <v>3.71</v>
      </c>
      <c r="Q385" s="130">
        <v>4.14455567432282E-5</v>
      </c>
      <c r="S385" s="129">
        <v>370</v>
      </c>
      <c r="T385" s="119">
        <v>3.71</v>
      </c>
      <c r="U385" s="130">
        <v>5.8181924404228404E-3</v>
      </c>
      <c r="W385" s="129">
        <v>370</v>
      </c>
      <c r="X385" s="119">
        <v>3.71</v>
      </c>
      <c r="Y385" s="130">
        <v>1.56653077726968E-3</v>
      </c>
    </row>
    <row r="386" spans="3:25" x14ac:dyDescent="0.25">
      <c r="C386" s="129">
        <v>371</v>
      </c>
      <c r="D386" s="118">
        <v>3.72</v>
      </c>
      <c r="E386" s="130">
        <v>3.0761766717079297E-5</v>
      </c>
      <c r="G386" s="129">
        <v>371</v>
      </c>
      <c r="H386" s="119">
        <v>3.72</v>
      </c>
      <c r="I386" s="130">
        <v>1.7353797239652799E-4</v>
      </c>
      <c r="K386" s="129">
        <v>371</v>
      </c>
      <c r="L386" s="119">
        <v>3.72</v>
      </c>
      <c r="M386" s="130">
        <v>2.47210306820206E-4</v>
      </c>
      <c r="O386" s="129">
        <v>371</v>
      </c>
      <c r="P386" s="119">
        <v>3.72</v>
      </c>
      <c r="Q386" s="130">
        <v>4.1194227985585697E-5</v>
      </c>
      <c r="S386" s="129">
        <v>371</v>
      </c>
      <c r="T386" s="119">
        <v>3.72</v>
      </c>
      <c r="U386" s="130">
        <v>5.7751680512887803E-3</v>
      </c>
      <c r="W386" s="129">
        <v>371</v>
      </c>
      <c r="X386" s="119">
        <v>3.72</v>
      </c>
      <c r="Y386" s="130">
        <v>1.5591242963475501E-3</v>
      </c>
    </row>
    <row r="387" spans="3:25" x14ac:dyDescent="0.25">
      <c r="C387" s="129">
        <v>372</v>
      </c>
      <c r="D387" s="118">
        <v>3.73</v>
      </c>
      <c r="E387" s="130">
        <v>3.0634267668657399E-5</v>
      </c>
      <c r="G387" s="129">
        <v>372</v>
      </c>
      <c r="H387" s="119">
        <v>3.73</v>
      </c>
      <c r="I387" s="130">
        <v>1.7233164460208101E-4</v>
      </c>
      <c r="K387" s="129">
        <v>372</v>
      </c>
      <c r="L387" s="119">
        <v>3.73</v>
      </c>
      <c r="M387" s="130">
        <v>2.4548661950001298E-4</v>
      </c>
      <c r="O387" s="129">
        <v>372</v>
      </c>
      <c r="P387" s="119">
        <v>3.73</v>
      </c>
      <c r="Q387" s="130">
        <v>4.0943682913053497E-5</v>
      </c>
      <c r="S387" s="129">
        <v>372</v>
      </c>
      <c r="T387" s="119">
        <v>3.73</v>
      </c>
      <c r="U387" s="130">
        <v>5.7322852755193098E-3</v>
      </c>
      <c r="W387" s="129">
        <v>372</v>
      </c>
      <c r="X387" s="119">
        <v>3.73</v>
      </c>
      <c r="Y387" s="130">
        <v>1.5517683106844901E-3</v>
      </c>
    </row>
    <row r="388" spans="3:25" x14ac:dyDescent="0.25">
      <c r="C388" s="129">
        <v>373</v>
      </c>
      <c r="D388" s="118">
        <v>3.74</v>
      </c>
      <c r="E388" s="130">
        <v>3.0507698142980101E-5</v>
      </c>
      <c r="G388" s="129">
        <v>373</v>
      </c>
      <c r="H388" s="119">
        <v>3.74</v>
      </c>
      <c r="I388" s="130">
        <v>1.7113313165036399E-4</v>
      </c>
      <c r="K388" s="129">
        <v>373</v>
      </c>
      <c r="L388" s="119">
        <v>3.74</v>
      </c>
      <c r="M388" s="130">
        <v>2.43773097602923E-4</v>
      </c>
      <c r="O388" s="129">
        <v>373</v>
      </c>
      <c r="P388" s="119">
        <v>3.74</v>
      </c>
      <c r="Q388" s="130">
        <v>4.06941346011428E-5</v>
      </c>
      <c r="S388" s="129">
        <v>373</v>
      </c>
      <c r="T388" s="119">
        <v>3.74</v>
      </c>
      <c r="U388" s="130">
        <v>5.68954317558983E-3</v>
      </c>
      <c r="W388" s="129">
        <v>373</v>
      </c>
      <c r="X388" s="119">
        <v>3.74</v>
      </c>
      <c r="Y388" s="130">
        <v>1.5444654340310701E-3</v>
      </c>
    </row>
    <row r="389" spans="3:25" x14ac:dyDescent="0.25">
      <c r="C389" s="129">
        <v>374</v>
      </c>
      <c r="D389" s="118">
        <v>3.75</v>
      </c>
      <c r="E389" s="130">
        <v>3.0382049185486201E-5</v>
      </c>
      <c r="G389" s="129">
        <v>374</v>
      </c>
      <c r="H389" s="119">
        <v>3.75</v>
      </c>
      <c r="I389" s="130">
        <v>1.6994241725902E-4</v>
      </c>
      <c r="K389" s="129">
        <v>374</v>
      </c>
      <c r="L389" s="119">
        <v>3.75</v>
      </c>
      <c r="M389" s="130">
        <v>2.42069775811506E-4</v>
      </c>
      <c r="O389" s="129">
        <v>374</v>
      </c>
      <c r="P389" s="119">
        <v>3.75</v>
      </c>
      <c r="Q389" s="130">
        <v>4.0445405689110801E-5</v>
      </c>
      <c r="S389" s="129">
        <v>374</v>
      </c>
      <c r="T389" s="119">
        <v>3.75</v>
      </c>
      <c r="U389" s="130">
        <v>5.6469607602148897E-3</v>
      </c>
      <c r="W389" s="129">
        <v>374</v>
      </c>
      <c r="X389" s="119">
        <v>3.75</v>
      </c>
      <c r="Y389" s="130">
        <v>1.5372149027396099E-3</v>
      </c>
    </row>
    <row r="390" spans="3:25" x14ac:dyDescent="0.25">
      <c r="C390" s="129">
        <v>375</v>
      </c>
      <c r="D390" s="118">
        <v>3.76</v>
      </c>
      <c r="E390" s="130">
        <v>3.0257259936017601E-5</v>
      </c>
      <c r="G390" s="129">
        <v>375</v>
      </c>
      <c r="H390" s="119">
        <v>3.76</v>
      </c>
      <c r="I390" s="130">
        <v>1.6875948404767601E-4</v>
      </c>
      <c r="K390" s="129">
        <v>375</v>
      </c>
      <c r="L390" s="119">
        <v>3.76</v>
      </c>
      <c r="M390" s="130">
        <v>2.4037668504146099E-4</v>
      </c>
      <c r="O390" s="129">
        <v>375</v>
      </c>
      <c r="P390" s="119">
        <v>3.76</v>
      </c>
      <c r="Q390" s="130">
        <v>4.0197489996244698E-5</v>
      </c>
      <c r="S390" s="129">
        <v>375</v>
      </c>
      <c r="T390" s="119">
        <v>3.76</v>
      </c>
      <c r="U390" s="130">
        <v>5.6045328835317102E-3</v>
      </c>
      <c r="W390" s="129">
        <v>375</v>
      </c>
      <c r="X390" s="119">
        <v>3.76</v>
      </c>
      <c r="Y390" s="130">
        <v>1.53001346642276E-3</v>
      </c>
    </row>
    <row r="391" spans="3:25" x14ac:dyDescent="0.25">
      <c r="C391" s="129">
        <v>376</v>
      </c>
      <c r="D391" s="118">
        <v>3.77</v>
      </c>
      <c r="E391" s="130">
        <v>3.0133320453545099E-5</v>
      </c>
      <c r="G391" s="129">
        <v>376</v>
      </c>
      <c r="H391" s="119">
        <v>3.77</v>
      </c>
      <c r="I391" s="130">
        <v>1.6758431357555501E-4</v>
      </c>
      <c r="K391" s="129">
        <v>376</v>
      </c>
      <c r="L391" s="119">
        <v>3.77</v>
      </c>
      <c r="M391" s="130">
        <v>2.3869413080576901E-4</v>
      </c>
      <c r="O391" s="129">
        <v>376</v>
      </c>
      <c r="P391" s="119">
        <v>3.77</v>
      </c>
      <c r="Q391" s="130">
        <v>3.9950397569723103E-5</v>
      </c>
      <c r="S391" s="129">
        <v>376</v>
      </c>
      <c r="T391" s="119">
        <v>3.77</v>
      </c>
      <c r="U391" s="130">
        <v>5.5622515504026903E-3</v>
      </c>
      <c r="W391" s="129">
        <v>376</v>
      </c>
      <c r="X391" s="119">
        <v>3.77</v>
      </c>
      <c r="Y391" s="130">
        <v>1.5228607021359E-3</v>
      </c>
    </row>
    <row r="392" spans="3:25" x14ac:dyDescent="0.25">
      <c r="C392" s="129">
        <v>377</v>
      </c>
      <c r="D392" s="118">
        <v>3.78</v>
      </c>
      <c r="E392" s="130">
        <v>3.00102209727402E-5</v>
      </c>
      <c r="G392" s="129">
        <v>377</v>
      </c>
      <c r="H392" s="119">
        <v>3.78</v>
      </c>
      <c r="I392" s="130">
        <v>1.6641688637823E-4</v>
      </c>
      <c r="K392" s="129">
        <v>377</v>
      </c>
      <c r="L392" s="119">
        <v>3.78</v>
      </c>
      <c r="M392" s="130">
        <v>2.37022993906144E-4</v>
      </c>
      <c r="O392" s="129">
        <v>377</v>
      </c>
      <c r="P392" s="119">
        <v>3.78</v>
      </c>
      <c r="Q392" s="130">
        <v>3.9704137842535303E-5</v>
      </c>
      <c r="S392" s="129">
        <v>377</v>
      </c>
      <c r="T392" s="119">
        <v>3.78</v>
      </c>
      <c r="U392" s="130">
        <v>5.5201360703989403E-3</v>
      </c>
      <c r="W392" s="129">
        <v>377</v>
      </c>
      <c r="X392" s="119">
        <v>3.78</v>
      </c>
      <c r="Y392" s="130">
        <v>1.51575619120416E-3</v>
      </c>
    </row>
    <row r="393" spans="3:25" x14ac:dyDescent="0.25">
      <c r="C393" s="129">
        <v>378</v>
      </c>
      <c r="D393" s="118">
        <v>3.79</v>
      </c>
      <c r="E393" s="130">
        <v>2.98879519000569E-5</v>
      </c>
      <c r="G393" s="129">
        <v>378</v>
      </c>
      <c r="H393" s="119">
        <v>3.79</v>
      </c>
      <c r="I393" s="130">
        <v>1.6525718200355199E-4</v>
      </c>
      <c r="K393" s="129">
        <v>378</v>
      </c>
      <c r="L393" s="119">
        <v>3.79</v>
      </c>
      <c r="M393" s="130">
        <v>2.3536212460018E-4</v>
      </c>
      <c r="O393" s="129">
        <v>378</v>
      </c>
      <c r="P393" s="119">
        <v>3.79</v>
      </c>
      <c r="Q393" s="130">
        <v>3.9458719671011702E-5</v>
      </c>
      <c r="S393" s="129">
        <v>378</v>
      </c>
      <c r="T393" s="119">
        <v>3.79</v>
      </c>
      <c r="U393" s="130">
        <v>5.4781814198679299E-3</v>
      </c>
      <c r="W393" s="129">
        <v>378</v>
      </c>
      <c r="X393" s="119">
        <v>3.79</v>
      </c>
      <c r="Y393" s="130">
        <v>1.508699519176E-3</v>
      </c>
    </row>
    <row r="394" spans="3:25" x14ac:dyDescent="0.25">
      <c r="C394" s="129">
        <v>379</v>
      </c>
      <c r="D394" s="118">
        <v>3.8</v>
      </c>
      <c r="E394" s="130">
        <v>2.9766503809907099E-5</v>
      </c>
      <c r="G394" s="129">
        <v>379</v>
      </c>
      <c r="H394" s="119">
        <v>3.8</v>
      </c>
      <c r="I394" s="130">
        <v>1.6410517904674499E-4</v>
      </c>
      <c r="K394" s="129">
        <v>379</v>
      </c>
      <c r="L394" s="119">
        <v>3.8</v>
      </c>
      <c r="M394" s="130">
        <v>2.3371154065953301E-4</v>
      </c>
      <c r="O394" s="129">
        <v>379</v>
      </c>
      <c r="P394" s="119">
        <v>3.8</v>
      </c>
      <c r="Q394" s="130">
        <v>3.9214151370605999E-5</v>
      </c>
      <c r="S394" s="129">
        <v>379</v>
      </c>
      <c r="T394" s="119">
        <v>3.8</v>
      </c>
      <c r="U394" s="130">
        <v>5.4363784177299899E-3</v>
      </c>
      <c r="W394" s="129">
        <v>379</v>
      </c>
      <c r="X394" s="119">
        <v>3.8</v>
      </c>
      <c r="Y394" s="130">
        <v>1.5016942403669601E-3</v>
      </c>
    </row>
    <row r="395" spans="3:25" x14ac:dyDescent="0.25">
      <c r="C395" s="129">
        <v>380</v>
      </c>
      <c r="D395" s="118">
        <v>3.81</v>
      </c>
      <c r="E395" s="130">
        <v>2.96459200517398E-5</v>
      </c>
      <c r="G395" s="129">
        <v>380</v>
      </c>
      <c r="H395" s="119">
        <v>3.81</v>
      </c>
      <c r="I395" s="130">
        <v>1.6296085518468199E-4</v>
      </c>
      <c r="K395" s="129">
        <v>380</v>
      </c>
      <c r="L395" s="119">
        <v>3.81</v>
      </c>
      <c r="M395" s="130">
        <v>2.3207125667027399E-4</v>
      </c>
      <c r="O395" s="129">
        <v>380</v>
      </c>
      <c r="P395" s="119">
        <v>3.81</v>
      </c>
      <c r="Q395" s="130">
        <v>3.8970440749980202E-5</v>
      </c>
      <c r="S395" s="129">
        <v>380</v>
      </c>
      <c r="T395" s="119">
        <v>3.81</v>
      </c>
      <c r="U395" s="130">
        <v>5.3947520771972998E-3</v>
      </c>
      <c r="W395" s="129">
        <v>380</v>
      </c>
      <c r="X395" s="119">
        <v>3.81</v>
      </c>
      <c r="Y395" s="130">
        <v>1.49473740358814E-3</v>
      </c>
    </row>
    <row r="396" spans="3:25" x14ac:dyDescent="0.25">
      <c r="C396" s="129">
        <v>381</v>
      </c>
      <c r="D396" s="118">
        <v>3.82</v>
      </c>
      <c r="E396" s="130">
        <v>2.9526178206657599E-5</v>
      </c>
      <c r="G396" s="129">
        <v>381</v>
      </c>
      <c r="H396" s="119">
        <v>3.82</v>
      </c>
      <c r="I396" s="130">
        <v>1.61824738932862E-4</v>
      </c>
      <c r="K396" s="129">
        <v>381</v>
      </c>
      <c r="L396" s="119">
        <v>3.82</v>
      </c>
      <c r="M396" s="130">
        <v>2.30441284142411E-4</v>
      </c>
      <c r="O396" s="129">
        <v>381</v>
      </c>
      <c r="P396" s="119">
        <v>3.82</v>
      </c>
      <c r="Q396" s="130">
        <v>3.8827391135826201E-5</v>
      </c>
      <c r="S396" s="129">
        <v>381</v>
      </c>
      <c r="T396" s="119">
        <v>3.82</v>
      </c>
      <c r="U396" s="130">
        <v>5.3532866390887798E-3</v>
      </c>
      <c r="W396" s="129">
        <v>381</v>
      </c>
      <c r="X396" s="119">
        <v>3.82</v>
      </c>
      <c r="Y396" s="130">
        <v>1.4878270952745E-3</v>
      </c>
    </row>
    <row r="397" spans="3:25" x14ac:dyDescent="0.25">
      <c r="C397" s="129">
        <v>382</v>
      </c>
      <c r="D397" s="118">
        <v>3.83</v>
      </c>
      <c r="E397" s="130">
        <v>2.9407228771419199E-5</v>
      </c>
      <c r="G397" s="129">
        <v>382</v>
      </c>
      <c r="H397" s="119">
        <v>3.83</v>
      </c>
      <c r="I397" s="130">
        <v>1.60696279778827E-4</v>
      </c>
      <c r="K397" s="129">
        <v>382</v>
      </c>
      <c r="L397" s="119">
        <v>3.83</v>
      </c>
      <c r="M397" s="130">
        <v>2.28821631616398E-4</v>
      </c>
      <c r="O397" s="129">
        <v>382</v>
      </c>
      <c r="P397" s="119">
        <v>3.83</v>
      </c>
      <c r="Q397" s="130">
        <v>3.8747009302675099E-5</v>
      </c>
      <c r="S397" s="129">
        <v>382</v>
      </c>
      <c r="T397" s="119">
        <v>3.83</v>
      </c>
      <c r="U397" s="130">
        <v>5.3119808090235096E-3</v>
      </c>
      <c r="W397" s="129">
        <v>382</v>
      </c>
      <c r="X397" s="119">
        <v>3.83</v>
      </c>
      <c r="Y397" s="130">
        <v>1.4809629189500499E-3</v>
      </c>
    </row>
    <row r="398" spans="3:25" x14ac:dyDescent="0.25">
      <c r="C398" s="129">
        <v>383</v>
      </c>
      <c r="D398" s="118">
        <v>3.84</v>
      </c>
      <c r="E398" s="130">
        <v>2.9289062973084501E-5</v>
      </c>
      <c r="G398" s="129">
        <v>383</v>
      </c>
      <c r="H398" s="119">
        <v>3.84</v>
      </c>
      <c r="I398" s="130">
        <v>1.59575413134128E-4</v>
      </c>
      <c r="K398" s="129">
        <v>383</v>
      </c>
      <c r="L398" s="119">
        <v>3.84</v>
      </c>
      <c r="M398" s="130">
        <v>2.27213427398308E-4</v>
      </c>
      <c r="O398" s="129">
        <v>383</v>
      </c>
      <c r="P398" s="119">
        <v>3.84</v>
      </c>
      <c r="Q398" s="130">
        <v>3.86659312836653E-5</v>
      </c>
      <c r="S398" s="129">
        <v>383</v>
      </c>
      <c r="T398" s="119">
        <v>3.84</v>
      </c>
      <c r="U398" s="130">
        <v>5.2708596807707897E-3</v>
      </c>
      <c r="W398" s="129">
        <v>383</v>
      </c>
      <c r="X398" s="119">
        <v>3.84</v>
      </c>
      <c r="Y398" s="130">
        <v>1.4741444821089801E-3</v>
      </c>
    </row>
    <row r="399" spans="3:25" x14ac:dyDescent="0.25">
      <c r="C399" s="129">
        <v>384</v>
      </c>
      <c r="D399" s="118">
        <v>3.85</v>
      </c>
      <c r="E399" s="130">
        <v>2.91716721886535E-5</v>
      </c>
      <c r="G399" s="129">
        <v>384</v>
      </c>
      <c r="H399" s="119">
        <v>3.85</v>
      </c>
      <c r="I399" s="130">
        <v>1.5846211360533201E-4</v>
      </c>
      <c r="K399" s="129">
        <v>384</v>
      </c>
      <c r="L399" s="119">
        <v>3.85</v>
      </c>
      <c r="M399" s="130">
        <v>2.25615660549171E-4</v>
      </c>
      <c r="O399" s="129">
        <v>384</v>
      </c>
      <c r="P399" s="119">
        <v>3.85</v>
      </c>
      <c r="Q399" s="130">
        <v>3.8584151401326699E-5</v>
      </c>
      <c r="S399" s="129">
        <v>384</v>
      </c>
      <c r="T399" s="119">
        <v>3.85</v>
      </c>
      <c r="U399" s="130">
        <v>5.2422121636839401E-3</v>
      </c>
      <c r="W399" s="129">
        <v>384</v>
      </c>
      <c r="X399" s="119">
        <v>3.85</v>
      </c>
      <c r="Y399" s="130">
        <v>1.4673713961724699E-3</v>
      </c>
    </row>
    <row r="400" spans="3:25" x14ac:dyDescent="0.25">
      <c r="C400" s="129">
        <v>385</v>
      </c>
      <c r="D400" s="118">
        <v>3.86</v>
      </c>
      <c r="E400" s="130">
        <v>2.9055047941780099E-5</v>
      </c>
      <c r="G400" s="129">
        <v>385</v>
      </c>
      <c r="H400" s="119">
        <v>3.86</v>
      </c>
      <c r="I400" s="130">
        <v>1.57356355035694E-4</v>
      </c>
      <c r="K400" s="129">
        <v>385</v>
      </c>
      <c r="L400" s="119">
        <v>3.86</v>
      </c>
      <c r="M400" s="130">
        <v>2.24028191969132E-4</v>
      </c>
      <c r="O400" s="129">
        <v>385</v>
      </c>
      <c r="P400" s="119">
        <v>3.86</v>
      </c>
      <c r="Q400" s="130">
        <v>3.8501726409484697E-5</v>
      </c>
      <c r="S400" s="129">
        <v>385</v>
      </c>
      <c r="T400" s="119">
        <v>3.86</v>
      </c>
      <c r="U400" s="130">
        <v>5.2218941209247402E-3</v>
      </c>
      <c r="W400" s="129">
        <v>385</v>
      </c>
      <c r="X400" s="119">
        <v>3.86</v>
      </c>
      <c r="Y400" s="130">
        <v>1.4606470468674999E-3</v>
      </c>
    </row>
    <row r="401" spans="3:25" x14ac:dyDescent="0.25">
      <c r="C401" s="129">
        <v>386</v>
      </c>
      <c r="D401" s="118">
        <v>3.87</v>
      </c>
      <c r="E401" s="130">
        <v>2.89391818995694E-5</v>
      </c>
      <c r="G401" s="129">
        <v>386</v>
      </c>
      <c r="H401" s="119">
        <v>3.87</v>
      </c>
      <c r="I401" s="130">
        <v>1.56741837817429E-4</v>
      </c>
      <c r="K401" s="129">
        <v>386</v>
      </c>
      <c r="L401" s="119">
        <v>3.87</v>
      </c>
      <c r="M401" s="130">
        <v>2.2245101994813399E-4</v>
      </c>
      <c r="O401" s="129">
        <v>386</v>
      </c>
      <c r="P401" s="119">
        <v>3.87</v>
      </c>
      <c r="Q401" s="130">
        <v>3.84186576867322E-5</v>
      </c>
      <c r="S401" s="129">
        <v>386</v>
      </c>
      <c r="T401" s="119">
        <v>3.87</v>
      </c>
      <c r="U401" s="130">
        <v>5.2017006430994999E-3</v>
      </c>
      <c r="W401" s="129">
        <v>386</v>
      </c>
      <c r="X401" s="119">
        <v>3.87</v>
      </c>
      <c r="Y401" s="130">
        <v>1.45396854458716E-3</v>
      </c>
    </row>
    <row r="402" spans="3:25" x14ac:dyDescent="0.25">
      <c r="C402" s="129">
        <v>387</v>
      </c>
      <c r="D402" s="118">
        <v>3.88</v>
      </c>
      <c r="E402" s="130">
        <v>2.882412404563E-5</v>
      </c>
      <c r="G402" s="129">
        <v>387</v>
      </c>
      <c r="H402" s="119">
        <v>3.88</v>
      </c>
      <c r="I402" s="130">
        <v>1.56232389536491E-4</v>
      </c>
      <c r="K402" s="129">
        <v>387</v>
      </c>
      <c r="L402" s="119">
        <v>3.88</v>
      </c>
      <c r="M402" s="130">
        <v>2.2088414028488901E-4</v>
      </c>
      <c r="O402" s="129">
        <v>387</v>
      </c>
      <c r="P402" s="119">
        <v>3.88</v>
      </c>
      <c r="Q402" s="130">
        <v>3.8334873791394501E-5</v>
      </c>
      <c r="S402" s="129">
        <v>387</v>
      </c>
      <c r="T402" s="119">
        <v>3.88</v>
      </c>
      <c r="U402" s="130">
        <v>5.1816081539016396E-3</v>
      </c>
      <c r="W402" s="129">
        <v>387</v>
      </c>
      <c r="X402" s="119">
        <v>3.88</v>
      </c>
      <c r="Y402" s="130">
        <v>1.4473341659437E-3</v>
      </c>
    </row>
    <row r="403" spans="3:25" x14ac:dyDescent="0.25">
      <c r="C403" s="129">
        <v>388</v>
      </c>
      <c r="D403" s="118">
        <v>3.89</v>
      </c>
      <c r="E403" s="130">
        <v>2.8709836779374499E-5</v>
      </c>
      <c r="G403" s="129">
        <v>388</v>
      </c>
      <c r="H403" s="119">
        <v>3.89</v>
      </c>
      <c r="I403" s="130">
        <v>1.55720970418861E-4</v>
      </c>
      <c r="K403" s="129">
        <v>388</v>
      </c>
      <c r="L403" s="119">
        <v>3.89</v>
      </c>
      <c r="M403" s="130">
        <v>2.19327546376992E-4</v>
      </c>
      <c r="O403" s="129">
        <v>388</v>
      </c>
      <c r="P403" s="119">
        <v>3.89</v>
      </c>
      <c r="Q403" s="130">
        <v>3.8250370773726E-5</v>
      </c>
      <c r="S403" s="129">
        <v>388</v>
      </c>
      <c r="T403" s="119">
        <v>3.89</v>
      </c>
      <c r="U403" s="130">
        <v>5.1616161580103504E-3</v>
      </c>
      <c r="W403" s="129">
        <v>388</v>
      </c>
      <c r="X403" s="119">
        <v>3.89</v>
      </c>
      <c r="Y403" s="130">
        <v>1.44074353903797E-3</v>
      </c>
    </row>
    <row r="404" spans="3:25" x14ac:dyDescent="0.25">
      <c r="C404" s="129">
        <v>389</v>
      </c>
      <c r="D404" s="118">
        <v>3.9</v>
      </c>
      <c r="E404" s="130">
        <v>2.8596282368044601E-5</v>
      </c>
      <c r="G404" s="129">
        <v>389</v>
      </c>
      <c r="H404" s="119">
        <v>3.9</v>
      </c>
      <c r="I404" s="130">
        <v>1.55207625363509E-4</v>
      </c>
      <c r="K404" s="129">
        <v>389</v>
      </c>
      <c r="L404" s="119">
        <v>3.9</v>
      </c>
      <c r="M404" s="130">
        <v>2.1778122930851001E-4</v>
      </c>
      <c r="O404" s="129">
        <v>389</v>
      </c>
      <c r="P404" s="119">
        <v>3.9</v>
      </c>
      <c r="Q404" s="130">
        <v>3.81651450983908E-5</v>
      </c>
      <c r="S404" s="129">
        <v>389</v>
      </c>
      <c r="T404" s="119">
        <v>3.9</v>
      </c>
      <c r="U404" s="130">
        <v>5.1417385440071699E-3</v>
      </c>
      <c r="W404" s="129">
        <v>389</v>
      </c>
      <c r="X404" s="119">
        <v>3.9</v>
      </c>
      <c r="Y404" s="130">
        <v>1.4341962956637901E-3</v>
      </c>
    </row>
    <row r="405" spans="3:25" x14ac:dyDescent="0.25">
      <c r="C405" s="129">
        <v>390</v>
      </c>
      <c r="D405" s="118">
        <v>3.91</v>
      </c>
      <c r="E405" s="130">
        <v>2.8483453037744101E-5</v>
      </c>
      <c r="G405" s="129">
        <v>390</v>
      </c>
      <c r="H405" s="119">
        <v>3.91</v>
      </c>
      <c r="I405" s="130">
        <v>1.5469240000459E-4</v>
      </c>
      <c r="K405" s="129">
        <v>390</v>
      </c>
      <c r="L405" s="119">
        <v>3.91</v>
      </c>
      <c r="M405" s="130">
        <v>2.1624627559661499E-4</v>
      </c>
      <c r="O405" s="129">
        <v>390</v>
      </c>
      <c r="P405" s="119">
        <v>3.91</v>
      </c>
      <c r="Q405" s="130">
        <v>3.8079193631398397E-5</v>
      </c>
      <c r="S405" s="129">
        <v>390</v>
      </c>
      <c r="T405" s="119">
        <v>3.91</v>
      </c>
      <c r="U405" s="130">
        <v>5.1219682150091999E-3</v>
      </c>
      <c r="W405" s="129">
        <v>390</v>
      </c>
      <c r="X405" s="119">
        <v>3.91</v>
      </c>
      <c r="Y405" s="130">
        <v>1.42769207126789E-3</v>
      </c>
    </row>
    <row r="406" spans="3:25" x14ac:dyDescent="0.25">
      <c r="C406" s="129">
        <v>391</v>
      </c>
      <c r="D406" s="118">
        <v>3.92</v>
      </c>
      <c r="E406" s="130">
        <v>2.8371341142902599E-5</v>
      </c>
      <c r="G406" s="129">
        <v>391</v>
      </c>
      <c r="H406" s="119">
        <v>3.92</v>
      </c>
      <c r="I406" s="130">
        <v>1.5417534064285601E-4</v>
      </c>
      <c r="K406" s="129">
        <v>391</v>
      </c>
      <c r="L406" s="119">
        <v>3.92</v>
      </c>
      <c r="M406" s="130">
        <v>2.1472155132963E-4</v>
      </c>
      <c r="O406" s="129">
        <v>391</v>
      </c>
      <c r="P406" s="119">
        <v>3.92</v>
      </c>
      <c r="Q406" s="130">
        <v>3.79925136280363E-5</v>
      </c>
      <c r="S406" s="129">
        <v>391</v>
      </c>
      <c r="T406" s="119">
        <v>3.92</v>
      </c>
      <c r="U406" s="130">
        <v>5.1022965475208499E-3</v>
      </c>
      <c r="W406" s="129">
        <v>391</v>
      </c>
      <c r="X406" s="119">
        <v>3.92</v>
      </c>
      <c r="Y406" s="130">
        <v>1.42123312648827E-3</v>
      </c>
    </row>
    <row r="407" spans="3:25" x14ac:dyDescent="0.25">
      <c r="C407" s="129">
        <v>392</v>
      </c>
      <c r="D407" s="118">
        <v>3.93</v>
      </c>
      <c r="E407" s="130">
        <v>2.8259939163519399E-5</v>
      </c>
      <c r="G407" s="129">
        <v>392</v>
      </c>
      <c r="H407" s="119">
        <v>3.93</v>
      </c>
      <c r="I407" s="130">
        <v>1.5365649417991499E-4</v>
      </c>
      <c r="K407" s="129">
        <v>392</v>
      </c>
      <c r="L407" s="119">
        <v>3.93</v>
      </c>
      <c r="M407" s="130">
        <v>2.13207037287679E-4</v>
      </c>
      <c r="O407" s="129">
        <v>392</v>
      </c>
      <c r="P407" s="119">
        <v>3.93</v>
      </c>
      <c r="Q407" s="130">
        <v>3.7905102721723899E-5</v>
      </c>
      <c r="S407" s="129">
        <v>392</v>
      </c>
      <c r="T407" s="119">
        <v>3.93</v>
      </c>
      <c r="U407" s="130">
        <v>5.0827277179046797E-3</v>
      </c>
      <c r="W407" s="129">
        <v>392</v>
      </c>
      <c r="X407" s="119">
        <v>3.93</v>
      </c>
      <c r="Y407" s="130">
        <v>1.41481857363282E-3</v>
      </c>
    </row>
    <row r="408" spans="3:25" x14ac:dyDescent="0.25">
      <c r="C408" s="129">
        <v>393</v>
      </c>
      <c r="D408" s="118">
        <v>3.94</v>
      </c>
      <c r="E408" s="130">
        <v>2.81492397024738E-5</v>
      </c>
      <c r="G408" s="129">
        <v>393</v>
      </c>
      <c r="H408" s="119">
        <v>3.94</v>
      </c>
      <c r="I408" s="130">
        <v>1.5313603743147299E-4</v>
      </c>
      <c r="K408" s="129">
        <v>393</v>
      </c>
      <c r="L408" s="119">
        <v>3.94</v>
      </c>
      <c r="M408" s="130">
        <v>2.1170271667474901E-4</v>
      </c>
      <c r="O408" s="129">
        <v>393</v>
      </c>
      <c r="P408" s="119">
        <v>3.94</v>
      </c>
      <c r="Q408" s="130">
        <v>3.7816958913702002E-5</v>
      </c>
      <c r="S408" s="129">
        <v>393</v>
      </c>
      <c r="T408" s="119">
        <v>3.94</v>
      </c>
      <c r="U408" s="130">
        <v>5.0632734721993804E-3</v>
      </c>
      <c r="W408" s="129">
        <v>393</v>
      </c>
      <c r="X408" s="119">
        <v>3.94</v>
      </c>
      <c r="Y408" s="130">
        <v>1.4084458895334299E-3</v>
      </c>
    </row>
    <row r="409" spans="3:25" x14ac:dyDescent="0.25">
      <c r="C409" s="129">
        <v>394</v>
      </c>
      <c r="D409" s="118">
        <v>3.95</v>
      </c>
      <c r="E409" s="130">
        <v>2.80392947154983E-5</v>
      </c>
      <c r="G409" s="129">
        <v>394</v>
      </c>
      <c r="H409" s="119">
        <v>3.95</v>
      </c>
      <c r="I409" s="130">
        <v>1.5261440044212201E-4</v>
      </c>
      <c r="K409" s="129">
        <v>394</v>
      </c>
      <c r="L409" s="119">
        <v>3.95</v>
      </c>
      <c r="M409" s="130">
        <v>2.10208570772944E-4</v>
      </c>
      <c r="O409" s="129">
        <v>394</v>
      </c>
      <c r="P409" s="119">
        <v>3.95</v>
      </c>
      <c r="Q409" s="130">
        <v>3.77280805634947E-5</v>
      </c>
      <c r="S409" s="129">
        <v>394</v>
      </c>
      <c r="T409" s="119">
        <v>3.95</v>
      </c>
      <c r="U409" s="130">
        <v>5.0439160874469697E-3</v>
      </c>
      <c r="W409" s="129">
        <v>394</v>
      </c>
      <c r="X409" s="119">
        <v>3.95</v>
      </c>
      <c r="Y409" s="130">
        <v>1.40211472512305E-3</v>
      </c>
    </row>
    <row r="410" spans="3:25" x14ac:dyDescent="0.25">
      <c r="C410" s="129">
        <v>395</v>
      </c>
      <c r="D410" s="118">
        <v>3.96</v>
      </c>
      <c r="E410" s="130">
        <v>2.79300606349031E-5</v>
      </c>
      <c r="G410" s="129">
        <v>395</v>
      </c>
      <c r="H410" s="119">
        <v>3.96</v>
      </c>
      <c r="I410" s="130">
        <v>1.5209111530662501E-4</v>
      </c>
      <c r="K410" s="129">
        <v>395</v>
      </c>
      <c r="L410" s="119">
        <v>3.96</v>
      </c>
      <c r="M410" s="130">
        <v>2.08724579016291E-4</v>
      </c>
      <c r="O410" s="129">
        <v>395</v>
      </c>
      <c r="P410" s="119">
        <v>3.96</v>
      </c>
      <c r="Q410" s="130">
        <v>3.7638466380069798E-5</v>
      </c>
      <c r="S410" s="129">
        <v>395</v>
      </c>
      <c r="T410" s="119">
        <v>3.96</v>
      </c>
      <c r="U410" s="130">
        <v>5.0356893863654799E-3</v>
      </c>
      <c r="W410" s="129">
        <v>395</v>
      </c>
      <c r="X410" s="119">
        <v>3.96</v>
      </c>
      <c r="Y410" s="130">
        <v>1.3958247347712501E-3</v>
      </c>
    </row>
    <row r="411" spans="3:25" x14ac:dyDescent="0.25">
      <c r="C411" s="129">
        <v>396</v>
      </c>
      <c r="D411" s="118">
        <v>3.97</v>
      </c>
      <c r="E411" s="130">
        <v>2.7821506490371199E-5</v>
      </c>
      <c r="G411" s="129">
        <v>396</v>
      </c>
      <c r="H411" s="119">
        <v>3.97</v>
      </c>
      <c r="I411" s="130">
        <v>1.5156623061844099E-4</v>
      </c>
      <c r="K411" s="129">
        <v>396</v>
      </c>
      <c r="L411" s="119">
        <v>3.97</v>
      </c>
      <c r="M411" s="130">
        <v>2.07250719062426E-4</v>
      </c>
      <c r="O411" s="129">
        <v>396</v>
      </c>
      <c r="P411" s="119">
        <v>3.97</v>
      </c>
      <c r="Q411" s="130">
        <v>3.7548115413637103E-5</v>
      </c>
      <c r="S411" s="129">
        <v>396</v>
      </c>
      <c r="T411" s="119">
        <v>3.97</v>
      </c>
      <c r="U411" s="130">
        <v>5.04045636627412E-3</v>
      </c>
      <c r="W411" s="129">
        <v>396</v>
      </c>
      <c r="X411" s="119">
        <v>3.97</v>
      </c>
      <c r="Y411" s="130">
        <v>1.38957557624704E-3</v>
      </c>
    </row>
    <row r="412" spans="3:25" x14ac:dyDescent="0.25">
      <c r="C412" s="129">
        <v>397</v>
      </c>
      <c r="D412" s="118">
        <v>3.98</v>
      </c>
      <c r="E412" s="130">
        <v>2.77136253650677E-5</v>
      </c>
      <c r="G412" s="129">
        <v>397</v>
      </c>
      <c r="H412" s="119">
        <v>3.98</v>
      </c>
      <c r="I412" s="130">
        <v>1.5103979528876001E-4</v>
      </c>
      <c r="K412" s="129">
        <v>397</v>
      </c>
      <c r="L412" s="119">
        <v>3.98</v>
      </c>
      <c r="M412" s="130">
        <v>2.05787319174339E-4</v>
      </c>
      <c r="O412" s="129">
        <v>397</v>
      </c>
      <c r="P412" s="119">
        <v>3.98</v>
      </c>
      <c r="Q412" s="130">
        <v>3.7457041133138702E-5</v>
      </c>
      <c r="S412" s="129">
        <v>397</v>
      </c>
      <c r="T412" s="119">
        <v>3.98</v>
      </c>
      <c r="U412" s="130">
        <v>5.0447484599596797E-3</v>
      </c>
      <c r="W412" s="129">
        <v>397</v>
      </c>
      <c r="X412" s="119">
        <v>3.98</v>
      </c>
      <c r="Y412" s="130">
        <v>1.3833675626249201E-3</v>
      </c>
    </row>
    <row r="413" spans="3:25" x14ac:dyDescent="0.25">
      <c r="C413" s="129">
        <v>398</v>
      </c>
      <c r="D413" s="118">
        <v>3.99</v>
      </c>
      <c r="E413" s="130">
        <v>2.7606410452320799E-5</v>
      </c>
      <c r="G413" s="129">
        <v>398</v>
      </c>
      <c r="H413" s="119">
        <v>3.99</v>
      </c>
      <c r="I413" s="130">
        <v>1.50511858495843E-4</v>
      </c>
      <c r="K413" s="129">
        <v>398</v>
      </c>
      <c r="L413" s="119">
        <v>3.99</v>
      </c>
      <c r="M413" s="130">
        <v>2.0433458916212601E-4</v>
      </c>
      <c r="O413" s="129">
        <v>398</v>
      </c>
      <c r="P413" s="119">
        <v>3.99</v>
      </c>
      <c r="Q413" s="130">
        <v>3.73653603488594E-5</v>
      </c>
      <c r="S413" s="129">
        <v>398</v>
      </c>
      <c r="T413" s="119">
        <v>3.99</v>
      </c>
      <c r="U413" s="130">
        <v>5.0485599120984499E-3</v>
      </c>
      <c r="W413" s="129">
        <v>398</v>
      </c>
      <c r="X413" s="119">
        <v>3.99</v>
      </c>
      <c r="Y413" s="130">
        <v>1.37720347735616E-3</v>
      </c>
    </row>
    <row r="414" spans="3:25" x14ac:dyDescent="0.25">
      <c r="C414" s="129">
        <v>399</v>
      </c>
      <c r="D414" s="118">
        <v>4</v>
      </c>
      <c r="E414" s="130">
        <v>2.7499855053302599E-5</v>
      </c>
      <c r="G414" s="129">
        <v>399</v>
      </c>
      <c r="H414" s="119">
        <v>4</v>
      </c>
      <c r="I414" s="130">
        <v>1.4998246963661199E-4</v>
      </c>
      <c r="K414" s="129">
        <v>399</v>
      </c>
      <c r="L414" s="119">
        <v>4</v>
      </c>
      <c r="M414" s="130">
        <v>2.0289189040048901E-4</v>
      </c>
      <c r="O414" s="129">
        <v>399</v>
      </c>
      <c r="P414" s="119">
        <v>4</v>
      </c>
      <c r="Q414" s="130">
        <v>3.7272942011428197E-5</v>
      </c>
      <c r="S414" s="129">
        <v>399</v>
      </c>
      <c r="T414" s="119">
        <v>4</v>
      </c>
      <c r="U414" s="130">
        <v>5.05189848827595E-3</v>
      </c>
      <c r="W414" s="129">
        <v>399</v>
      </c>
      <c r="X414" s="119">
        <v>4</v>
      </c>
      <c r="Y414" s="130">
        <v>1.3710791451153901E-3</v>
      </c>
    </row>
    <row r="415" spans="3:25" x14ac:dyDescent="0.25">
      <c r="C415" s="129">
        <v>400</v>
      </c>
      <c r="D415" s="118">
        <v>4.01</v>
      </c>
      <c r="E415" s="130">
        <v>2.7393952574769E-5</v>
      </c>
      <c r="G415" s="129">
        <v>400</v>
      </c>
      <c r="H415" s="119">
        <v>4.01</v>
      </c>
      <c r="I415" s="130">
        <v>1.49451678280423E-4</v>
      </c>
      <c r="K415" s="129">
        <v>400</v>
      </c>
      <c r="L415" s="119">
        <v>4.01</v>
      </c>
      <c r="M415" s="130">
        <v>2.0145919459905201E-4</v>
      </c>
      <c r="O415" s="129">
        <v>400</v>
      </c>
      <c r="P415" s="119">
        <v>4.01</v>
      </c>
      <c r="Q415" s="130">
        <v>3.7179786412093199E-5</v>
      </c>
      <c r="S415" s="129">
        <v>400</v>
      </c>
      <c r="T415" s="119">
        <v>4.01</v>
      </c>
      <c r="U415" s="130">
        <v>5.0547947092425098E-3</v>
      </c>
      <c r="W415" s="129">
        <v>400</v>
      </c>
      <c r="X415" s="119">
        <v>4.01</v>
      </c>
      <c r="Y415" s="130">
        <v>1.3649942380585399E-3</v>
      </c>
    </row>
    <row r="416" spans="3:25" x14ac:dyDescent="0.25">
      <c r="C416" s="129">
        <v>401</v>
      </c>
      <c r="D416" s="118">
        <v>4.0199999999999996</v>
      </c>
      <c r="E416" s="130">
        <v>2.72887475917382E-5</v>
      </c>
      <c r="G416" s="129">
        <v>401</v>
      </c>
      <c r="H416" s="119">
        <v>4.0199999999999996</v>
      </c>
      <c r="I416" s="130">
        <v>1.48919534124928E-4</v>
      </c>
      <c r="K416" s="129">
        <v>401</v>
      </c>
      <c r="L416" s="119">
        <v>4.0199999999999996</v>
      </c>
      <c r="M416" s="130">
        <v>2.0003647201016E-4</v>
      </c>
      <c r="O416" s="129">
        <v>401</v>
      </c>
      <c r="P416" s="119">
        <v>4.0199999999999996</v>
      </c>
      <c r="Q416" s="130">
        <v>3.7085894151365601E-5</v>
      </c>
      <c r="S416" s="129">
        <v>401</v>
      </c>
      <c r="T416" s="119">
        <v>4.0199999999999996</v>
      </c>
      <c r="U416" s="130">
        <v>5.0572332678305004E-3</v>
      </c>
      <c r="W416" s="129">
        <v>401</v>
      </c>
      <c r="X416" s="119">
        <v>4.0199999999999996</v>
      </c>
      <c r="Y416" s="130">
        <v>1.35894843154108E-3</v>
      </c>
    </row>
    <row r="417" spans="3:25" x14ac:dyDescent="0.25">
      <c r="C417" s="129">
        <v>402</v>
      </c>
      <c r="D417" s="118">
        <v>4.03</v>
      </c>
      <c r="E417" s="130">
        <v>2.7184209234021201E-5</v>
      </c>
      <c r="G417" s="129">
        <v>402</v>
      </c>
      <c r="H417" s="119">
        <v>4.03</v>
      </c>
      <c r="I417" s="130">
        <v>1.48386086953986E-4</v>
      </c>
      <c r="K417" s="129">
        <v>402</v>
      </c>
      <c r="L417" s="119">
        <v>4.03</v>
      </c>
      <c r="M417" s="130">
        <v>1.9862369148904599E-4</v>
      </c>
      <c r="O417" s="129">
        <v>402</v>
      </c>
      <c r="P417" s="119">
        <v>4.03</v>
      </c>
      <c r="Q417" s="130">
        <v>3.6991266133475797E-5</v>
      </c>
      <c r="S417" s="129">
        <v>402</v>
      </c>
      <c r="T417" s="119">
        <v>4.03</v>
      </c>
      <c r="U417" s="130">
        <v>5.0592216765957604E-3</v>
      </c>
      <c r="W417" s="129">
        <v>402</v>
      </c>
      <c r="X417" s="119">
        <v>4.03</v>
      </c>
      <c r="Y417" s="130">
        <v>1.35294140408358E-3</v>
      </c>
    </row>
    <row r="418" spans="3:25" x14ac:dyDescent="0.25">
      <c r="C418" s="129">
        <v>403</v>
      </c>
      <c r="D418" s="118">
        <v>4.04</v>
      </c>
      <c r="E418" s="130">
        <v>2.7080303598437899E-5</v>
      </c>
      <c r="G418" s="129">
        <v>403</v>
      </c>
      <c r="H418" s="119">
        <v>4.04</v>
      </c>
      <c r="I418" s="130">
        <v>1.4785138659751101E-4</v>
      </c>
      <c r="K418" s="129">
        <v>403</v>
      </c>
      <c r="L418" s="119">
        <v>4.04</v>
      </c>
      <c r="M418" s="130">
        <v>1.97220820552215E-4</v>
      </c>
      <c r="O418" s="129">
        <v>403</v>
      </c>
      <c r="P418" s="119">
        <v>4.04</v>
      </c>
      <c r="Q418" s="130">
        <v>3.6895903561126498E-5</v>
      </c>
      <c r="S418" s="129">
        <v>403</v>
      </c>
      <c r="T418" s="119">
        <v>4.04</v>
      </c>
      <c r="U418" s="130">
        <v>5.0607811201276798E-3</v>
      </c>
      <c r="W418" s="129">
        <v>403</v>
      </c>
      <c r="X418" s="119">
        <v>4.04</v>
      </c>
      <c r="Y418" s="130">
        <v>1.3469728373376199E-3</v>
      </c>
    </row>
    <row r="419" spans="3:25" x14ac:dyDescent="0.25">
      <c r="C419" s="129">
        <v>404</v>
      </c>
      <c r="D419" s="118">
        <v>4.05</v>
      </c>
      <c r="E419" s="130">
        <v>2.6977024505740901E-5</v>
      </c>
      <c r="G419" s="129">
        <v>404</v>
      </c>
      <c r="H419" s="119">
        <v>4.05</v>
      </c>
      <c r="I419" s="130">
        <v>1.4731548289322499E-4</v>
      </c>
      <c r="K419" s="129">
        <v>404</v>
      </c>
      <c r="L419" s="119">
        <v>4.05</v>
      </c>
      <c r="M419" s="130">
        <v>1.9582782543411199E-4</v>
      </c>
      <c r="O419" s="129">
        <v>404</v>
      </c>
      <c r="P419" s="119">
        <v>4.05</v>
      </c>
      <c r="Q419" s="130">
        <v>3.6799807930504797E-5</v>
      </c>
      <c r="S419" s="129">
        <v>404</v>
      </c>
      <c r="T419" s="119">
        <v>4.05</v>
      </c>
      <c r="U419" s="130">
        <v>5.0619141920879599E-3</v>
      </c>
      <c r="W419" s="129">
        <v>404</v>
      </c>
      <c r="X419" s="119">
        <v>4.05</v>
      </c>
      <c r="Y419" s="130">
        <v>1.3410445543367499E-3</v>
      </c>
    </row>
    <row r="420" spans="3:25" x14ac:dyDescent="0.25">
      <c r="C420" s="129">
        <v>405</v>
      </c>
      <c r="D420" s="118">
        <v>4.0599999999999996</v>
      </c>
      <c r="E420" s="130">
        <v>2.6874365871550799E-5</v>
      </c>
      <c r="G420" s="129">
        <v>405</v>
      </c>
      <c r="H420" s="119">
        <v>4.0599999999999996</v>
      </c>
      <c r="I420" s="130">
        <v>1.46778425650227E-4</v>
      </c>
      <c r="K420" s="129">
        <v>405</v>
      </c>
      <c r="L420" s="119">
        <v>4.0599999999999996</v>
      </c>
      <c r="M420" s="130">
        <v>1.9444467114209299E-4</v>
      </c>
      <c r="O420" s="129">
        <v>405</v>
      </c>
      <c r="P420" s="119">
        <v>4.0599999999999996</v>
      </c>
      <c r="Q420" s="130">
        <v>3.6702981026522498E-5</v>
      </c>
      <c r="S420" s="129">
        <v>405</v>
      </c>
      <c r="T420" s="119">
        <v>4.0599999999999996</v>
      </c>
      <c r="U420" s="130">
        <v>5.0626191237136599E-3</v>
      </c>
      <c r="W420" s="129">
        <v>405</v>
      </c>
      <c r="X420" s="119">
        <v>4.0599999999999996</v>
      </c>
      <c r="Y420" s="130">
        <v>1.33515605873485E-3</v>
      </c>
    </row>
    <row r="421" spans="3:25" x14ac:dyDescent="0.25">
      <c r="C421" s="129">
        <v>406</v>
      </c>
      <c r="D421" s="118">
        <v>4.07</v>
      </c>
      <c r="E421" s="130">
        <v>2.6772321704404602E-5</v>
      </c>
      <c r="G421" s="129">
        <v>406</v>
      </c>
      <c r="H421" s="119">
        <v>4.07</v>
      </c>
      <c r="I421" s="130">
        <v>1.4624082925589099E-4</v>
      </c>
      <c r="K421" s="129">
        <v>406</v>
      </c>
      <c r="L421" s="119">
        <v>4.07</v>
      </c>
      <c r="M421" s="130">
        <v>1.9307196561734101E-4</v>
      </c>
      <c r="O421" s="129">
        <v>406</v>
      </c>
      <c r="P421" s="119">
        <v>4.07</v>
      </c>
      <c r="Q421" s="130">
        <v>3.6605424918250203E-5</v>
      </c>
      <c r="S421" s="129">
        <v>406</v>
      </c>
      <c r="T421" s="119">
        <v>4.07</v>
      </c>
      <c r="U421" s="130">
        <v>5.0629084571671198E-3</v>
      </c>
      <c r="W421" s="129">
        <v>406</v>
      </c>
      <c r="X421" s="119">
        <v>4.07</v>
      </c>
      <c r="Y421" s="130">
        <v>1.3293050215463301E-3</v>
      </c>
    </row>
    <row r="422" spans="3:25" x14ac:dyDescent="0.25">
      <c r="C422" s="129">
        <v>407</v>
      </c>
      <c r="D422" s="118">
        <v>4.08</v>
      </c>
      <c r="E422" s="130">
        <v>2.6670886103849899E-5</v>
      </c>
      <c r="G422" s="129">
        <v>407</v>
      </c>
      <c r="H422" s="119">
        <v>4.08</v>
      </c>
      <c r="I422" s="130">
        <v>1.4570222434714199E-4</v>
      </c>
      <c r="K422" s="129">
        <v>407</v>
      </c>
      <c r="L422" s="119">
        <v>4.08</v>
      </c>
      <c r="M422" s="130">
        <v>1.91709167188546E-4</v>
      </c>
      <c r="O422" s="129">
        <v>407</v>
      </c>
      <c r="P422" s="119">
        <v>4.08</v>
      </c>
      <c r="Q422" s="130">
        <v>3.6507141954519897E-5</v>
      </c>
      <c r="S422" s="129">
        <v>407</v>
      </c>
      <c r="T422" s="119">
        <v>4.08</v>
      </c>
      <c r="U422" s="130">
        <v>5.0628013525838896E-3</v>
      </c>
      <c r="W422" s="129">
        <v>407</v>
      </c>
      <c r="X422" s="119">
        <v>4.08</v>
      </c>
      <c r="Y422" s="130">
        <v>1.3234911376460701E-3</v>
      </c>
    </row>
    <row r="423" spans="3:25" x14ac:dyDescent="0.25">
      <c r="C423" s="129">
        <v>408</v>
      </c>
      <c r="D423" s="118">
        <v>4.09</v>
      </c>
      <c r="E423" s="130">
        <v>2.6570087936300001E-5</v>
      </c>
      <c r="G423" s="129">
        <v>408</v>
      </c>
      <c r="H423" s="119">
        <v>4.09</v>
      </c>
      <c r="I423" s="130">
        <v>1.4516260880619399E-4</v>
      </c>
      <c r="K423" s="129">
        <v>408</v>
      </c>
      <c r="L423" s="119">
        <v>4.09</v>
      </c>
      <c r="M423" s="130">
        <v>1.9035607791957301E-4</v>
      </c>
      <c r="O423" s="129">
        <v>408</v>
      </c>
      <c r="P423" s="119">
        <v>4.09</v>
      </c>
      <c r="Q423" s="130">
        <v>3.6408193846758802E-5</v>
      </c>
      <c r="S423" s="129">
        <v>408</v>
      </c>
      <c r="T423" s="119">
        <v>4.09</v>
      </c>
      <c r="U423" s="130">
        <v>5.0622873960456003E-3</v>
      </c>
      <c r="W423" s="129">
        <v>408</v>
      </c>
      <c r="X423" s="119">
        <v>4.09</v>
      </c>
      <c r="Y423" s="130">
        <v>1.3177141048573301E-3</v>
      </c>
    </row>
    <row r="424" spans="3:25" x14ac:dyDescent="0.25">
      <c r="C424" s="129">
        <v>409</v>
      </c>
      <c r="D424" s="118">
        <v>4.0999999999999996</v>
      </c>
      <c r="E424" s="130">
        <v>2.6469925674029301E-5</v>
      </c>
      <c r="G424" s="129">
        <v>409</v>
      </c>
      <c r="H424" s="119">
        <v>4.0999999999999996</v>
      </c>
      <c r="I424" s="130">
        <v>1.4462203195582301E-4</v>
      </c>
      <c r="K424" s="129">
        <v>409</v>
      </c>
      <c r="L424" s="119">
        <v>4.0999999999999996</v>
      </c>
      <c r="M424" s="130">
        <v>1.8901265883443399E-4</v>
      </c>
      <c r="O424" s="129">
        <v>409</v>
      </c>
      <c r="P424" s="119">
        <v>4.0999999999999996</v>
      </c>
      <c r="Q424" s="130">
        <v>3.63086168319266E-5</v>
      </c>
      <c r="S424" s="129">
        <v>409</v>
      </c>
      <c r="T424" s="119">
        <v>4.0999999999999996</v>
      </c>
      <c r="U424" s="130">
        <v>5.06137353637024E-3</v>
      </c>
      <c r="W424" s="129">
        <v>409</v>
      </c>
      <c r="X424" s="119">
        <v>4.0999999999999996</v>
      </c>
      <c r="Y424" s="130">
        <v>1.3119736239201199E-3</v>
      </c>
    </row>
    <row r="425" spans="3:25" x14ac:dyDescent="0.25">
      <c r="C425" s="129">
        <v>410</v>
      </c>
      <c r="D425" s="118">
        <v>4.1100000000000003</v>
      </c>
      <c r="E425" s="130">
        <v>2.6370353840444399E-5</v>
      </c>
      <c r="G425" s="129">
        <v>410</v>
      </c>
      <c r="H425" s="119">
        <v>4.1100000000000003</v>
      </c>
      <c r="I425" s="130">
        <v>1.4408054293704999E-4</v>
      </c>
      <c r="K425" s="129">
        <v>410</v>
      </c>
      <c r="L425" s="119">
        <v>4.1100000000000003</v>
      </c>
      <c r="M425" s="130">
        <v>1.8767886997329199E-4</v>
      </c>
      <c r="O425" s="129">
        <v>410</v>
      </c>
      <c r="P425" s="119">
        <v>4.1100000000000003</v>
      </c>
      <c r="Q425" s="130">
        <v>3.6208321188389602E-5</v>
      </c>
      <c r="S425" s="129">
        <v>410</v>
      </c>
      <c r="T425" s="119">
        <v>4.1100000000000003</v>
      </c>
      <c r="U425" s="130">
        <v>5.0600872530906097E-3</v>
      </c>
      <c r="W425" s="129">
        <v>410</v>
      </c>
      <c r="X425" s="119">
        <v>4.1100000000000003</v>
      </c>
      <c r="Y425" s="130">
        <v>1.3062693984599899E-3</v>
      </c>
    </row>
    <row r="426" spans="3:25" x14ac:dyDescent="0.25">
      <c r="C426" s="129">
        <v>411</v>
      </c>
      <c r="D426" s="118">
        <v>4.12</v>
      </c>
      <c r="E426" s="130">
        <v>2.6271366893142999E-5</v>
      </c>
      <c r="G426" s="129">
        <v>411</v>
      </c>
      <c r="H426" s="119">
        <v>4.12</v>
      </c>
      <c r="I426" s="130">
        <v>1.4353819068223001E-4</v>
      </c>
      <c r="K426" s="129">
        <v>411</v>
      </c>
      <c r="L426" s="119">
        <v>4.12</v>
      </c>
      <c r="M426" s="130">
        <v>1.86354670438347E-4</v>
      </c>
      <c r="O426" s="129">
        <v>411</v>
      </c>
      <c r="P426" s="119">
        <v>4.12</v>
      </c>
      <c r="Q426" s="130">
        <v>3.6107310304228898E-5</v>
      </c>
      <c r="S426" s="129">
        <v>411</v>
      </c>
      <c r="T426" s="119">
        <v>4.12</v>
      </c>
      <c r="U426" s="130">
        <v>5.05841688267877E-3</v>
      </c>
      <c r="W426" s="129">
        <v>411</v>
      </c>
      <c r="X426" s="119">
        <v>4.12</v>
      </c>
      <c r="Y426" s="130">
        <v>1.3006036174850999E-3</v>
      </c>
    </row>
    <row r="427" spans="3:25" x14ac:dyDescent="0.25">
      <c r="C427" s="129">
        <v>412</v>
      </c>
      <c r="D427" s="118">
        <v>4.13</v>
      </c>
      <c r="E427" s="130">
        <v>2.6172959371687601E-5</v>
      </c>
      <c r="G427" s="129">
        <v>412</v>
      </c>
      <c r="H427" s="119">
        <v>4.13</v>
      </c>
      <c r="I427" s="130">
        <v>1.42995023889562E-4</v>
      </c>
      <c r="K427" s="129">
        <v>412</v>
      </c>
      <c r="L427" s="119">
        <v>4.13</v>
      </c>
      <c r="M427" s="130">
        <v>1.8504001843833699E-4</v>
      </c>
      <c r="O427" s="129">
        <v>412</v>
      </c>
      <c r="P427" s="119">
        <v>4.13</v>
      </c>
      <c r="Q427" s="130">
        <v>3.6005587828038299E-5</v>
      </c>
      <c r="S427" s="129">
        <v>412</v>
      </c>
      <c r="T427" s="119">
        <v>4.13</v>
      </c>
      <c r="U427" s="130">
        <v>5.0563669306353497E-3</v>
      </c>
      <c r="W427" s="129">
        <v>412</v>
      </c>
      <c r="X427" s="119">
        <v>4.13</v>
      </c>
      <c r="Y427" s="130">
        <v>1.2949748214275999E-3</v>
      </c>
    </row>
    <row r="428" spans="3:25" x14ac:dyDescent="0.25">
      <c r="C428" s="129">
        <v>413</v>
      </c>
      <c r="D428" s="118">
        <v>4.1399999999999997</v>
      </c>
      <c r="E428" s="130">
        <v>2.6075125895957102E-5</v>
      </c>
      <c r="G428" s="129">
        <v>413</v>
      </c>
      <c r="H428" s="119">
        <v>4.1399999999999997</v>
      </c>
      <c r="I428" s="130">
        <v>1.4245109099896599E-4</v>
      </c>
      <c r="K428" s="129">
        <v>413</v>
      </c>
      <c r="L428" s="119">
        <v>4.1399999999999997</v>
      </c>
      <c r="M428" s="130">
        <v>1.8373487133167699E-4</v>
      </c>
      <c r="O428" s="129">
        <v>413</v>
      </c>
      <c r="P428" s="119">
        <v>4.1399999999999997</v>
      </c>
      <c r="Q428" s="130">
        <v>3.5903157665030999E-5</v>
      </c>
      <c r="S428" s="129">
        <v>413</v>
      </c>
      <c r="T428" s="119">
        <v>4.1399999999999997</v>
      </c>
      <c r="U428" s="130">
        <v>5.0539581827822701E-3</v>
      </c>
      <c r="W428" s="129">
        <v>413</v>
      </c>
      <c r="X428" s="119">
        <v>4.1399999999999997</v>
      </c>
      <c r="Y428" s="130">
        <v>1.2893813487582699E-3</v>
      </c>
    </row>
    <row r="429" spans="3:25" x14ac:dyDescent="0.25">
      <c r="C429" s="129">
        <v>414</v>
      </c>
      <c r="D429" s="118">
        <v>4.1500000000000004</v>
      </c>
      <c r="E429" s="130">
        <v>2.5977861164537899E-5</v>
      </c>
      <c r="G429" s="129">
        <v>414</v>
      </c>
      <c r="H429" s="119">
        <v>4.1500000000000004</v>
      </c>
      <c r="I429" s="130">
        <v>1.41906440169268E-4</v>
      </c>
      <c r="K429" s="129">
        <v>414</v>
      </c>
      <c r="L429" s="119">
        <v>4.1500000000000004</v>
      </c>
      <c r="M429" s="130">
        <v>1.8326489920446901E-4</v>
      </c>
      <c r="O429" s="129">
        <v>414</v>
      </c>
      <c r="P429" s="119">
        <v>4.1500000000000004</v>
      </c>
      <c r="Q429" s="130">
        <v>3.5800023973172002E-5</v>
      </c>
      <c r="S429" s="129">
        <v>414</v>
      </c>
      <c r="T429" s="119">
        <v>4.1500000000000004</v>
      </c>
      <c r="U429" s="130">
        <v>5.0511917783189501E-3</v>
      </c>
      <c r="W429" s="129">
        <v>414</v>
      </c>
      <c r="X429" s="119">
        <v>4.1500000000000004</v>
      </c>
      <c r="Y429" s="130">
        <v>1.2838229152662001E-3</v>
      </c>
    </row>
    <row r="430" spans="3:25" x14ac:dyDescent="0.25">
      <c r="C430" s="129">
        <v>415</v>
      </c>
      <c r="D430" s="118">
        <v>4.16</v>
      </c>
      <c r="E430" s="130">
        <v>2.58811709261849E-5</v>
      </c>
      <c r="G430" s="129">
        <v>415</v>
      </c>
      <c r="H430" s="119">
        <v>4.16</v>
      </c>
      <c r="I430" s="130">
        <v>1.4136111925665E-4</v>
      </c>
      <c r="K430" s="129">
        <v>415</v>
      </c>
      <c r="L430" s="119">
        <v>4.16</v>
      </c>
      <c r="M430" s="130">
        <v>1.82796315947537E-4</v>
      </c>
      <c r="O430" s="129">
        <v>415</v>
      </c>
      <c r="P430" s="119">
        <v>4.16</v>
      </c>
      <c r="Q430" s="130">
        <v>3.5696191159330903E-5</v>
      </c>
      <c r="S430" s="129">
        <v>415</v>
      </c>
      <c r="T430" s="119">
        <v>4.16</v>
      </c>
      <c r="U430" s="130">
        <v>5.04806546432461E-3</v>
      </c>
      <c r="W430" s="129">
        <v>415</v>
      </c>
      <c r="X430" s="119">
        <v>4.16</v>
      </c>
      <c r="Y430" s="130">
        <v>1.27829923945911E-3</v>
      </c>
    </row>
    <row r="431" spans="3:25" x14ac:dyDescent="0.25">
      <c r="C431" s="129">
        <v>416</v>
      </c>
      <c r="D431" s="118">
        <v>4.17</v>
      </c>
      <c r="E431" s="130">
        <v>2.57850978267833E-5</v>
      </c>
      <c r="G431" s="129">
        <v>416</v>
      </c>
      <c r="H431" s="119">
        <v>4.17</v>
      </c>
      <c r="I431" s="130">
        <v>1.40815175794315E-4</v>
      </c>
      <c r="K431" s="129">
        <v>416</v>
      </c>
      <c r="L431" s="119">
        <v>4.17</v>
      </c>
      <c r="M431" s="130">
        <v>1.8229876031828699E-4</v>
      </c>
      <c r="O431" s="129">
        <v>416</v>
      </c>
      <c r="P431" s="119">
        <v>4.17</v>
      </c>
      <c r="Q431" s="130">
        <v>3.55916638754306E-5</v>
      </c>
      <c r="S431" s="129">
        <v>416</v>
      </c>
      <c r="T431" s="119">
        <v>4.17</v>
      </c>
      <c r="U431" s="130">
        <v>5.0445943115040902E-3</v>
      </c>
      <c r="W431" s="129">
        <v>416</v>
      </c>
      <c r="X431" s="119">
        <v>4.17</v>
      </c>
      <c r="Y431" s="130">
        <v>1.27281004253438E-3</v>
      </c>
    </row>
    <row r="432" spans="3:25" x14ac:dyDescent="0.25">
      <c r="C432" s="129">
        <v>417</v>
      </c>
      <c r="D432" s="118">
        <v>4.18</v>
      </c>
      <c r="E432" s="130">
        <v>2.56895771207827E-5</v>
      </c>
      <c r="G432" s="129">
        <v>417</v>
      </c>
      <c r="H432" s="119">
        <v>4.18</v>
      </c>
      <c r="I432" s="130">
        <v>1.4026865697332801E-4</v>
      </c>
      <c r="K432" s="129">
        <v>417</v>
      </c>
      <c r="L432" s="119">
        <v>4.18</v>
      </c>
      <c r="M432" s="130">
        <v>1.8177332480142001E-4</v>
      </c>
      <c r="O432" s="129">
        <v>417</v>
      </c>
      <c r="P432" s="119">
        <v>4.18</v>
      </c>
      <c r="Q432" s="130">
        <v>3.54864470145961E-5</v>
      </c>
      <c r="S432" s="129">
        <v>417</v>
      </c>
      <c r="T432" s="119">
        <v>4.18</v>
      </c>
      <c r="U432" s="130">
        <v>5.0407902757660496E-3</v>
      </c>
      <c r="W432" s="129">
        <v>417</v>
      </c>
      <c r="X432" s="119">
        <v>4.18</v>
      </c>
      <c r="Y432" s="130">
        <v>1.2673550483503499E-3</v>
      </c>
    </row>
    <row r="433" spans="3:25" x14ac:dyDescent="0.25">
      <c r="C433" s="129">
        <v>418</v>
      </c>
      <c r="D433" s="118">
        <v>4.1900000000000004</v>
      </c>
      <c r="E433" s="130">
        <v>2.5594603817496101E-5</v>
      </c>
      <c r="G433" s="129">
        <v>418</v>
      </c>
      <c r="H433" s="119">
        <v>4.1900000000000004</v>
      </c>
      <c r="I433" s="130">
        <v>1.3972204952994899E-4</v>
      </c>
      <c r="K433" s="129">
        <v>418</v>
      </c>
      <c r="L433" s="119">
        <v>4.1900000000000004</v>
      </c>
      <c r="M433" s="130">
        <v>1.81221635327597E-4</v>
      </c>
      <c r="O433" s="129">
        <v>418</v>
      </c>
      <c r="P433" s="119">
        <v>4.1900000000000004</v>
      </c>
      <c r="Q433" s="130">
        <v>3.5380619141998497E-5</v>
      </c>
      <c r="S433" s="129">
        <v>418</v>
      </c>
      <c r="T433" s="119">
        <v>4.1900000000000004</v>
      </c>
      <c r="U433" s="130">
        <v>5.0366453101927597E-3</v>
      </c>
      <c r="W433" s="129">
        <v>418</v>
      </c>
      <c r="X433" s="119">
        <v>4.1900000000000004</v>
      </c>
      <c r="Y433" s="130">
        <v>1.26193583643862E-3</v>
      </c>
    </row>
    <row r="434" spans="3:25" x14ac:dyDescent="0.25">
      <c r="C434" s="129">
        <v>419</v>
      </c>
      <c r="D434" s="118">
        <v>4.2</v>
      </c>
      <c r="E434" s="130">
        <v>2.5500172997290101E-5</v>
      </c>
      <c r="G434" s="129">
        <v>419</v>
      </c>
      <c r="H434" s="119">
        <v>4.2</v>
      </c>
      <c r="I434" s="130">
        <v>1.3917509088355899E-4</v>
      </c>
      <c r="K434" s="129">
        <v>419</v>
      </c>
      <c r="L434" s="119">
        <v>4.2</v>
      </c>
      <c r="M434" s="130">
        <v>1.80642766301381E-4</v>
      </c>
      <c r="O434" s="129">
        <v>419</v>
      </c>
      <c r="P434" s="119">
        <v>4.2</v>
      </c>
      <c r="Q434" s="130">
        <v>3.5274191330865798E-5</v>
      </c>
      <c r="S434" s="129">
        <v>419</v>
      </c>
      <c r="T434" s="119">
        <v>4.2</v>
      </c>
      <c r="U434" s="130">
        <v>5.0321698040435804E-3</v>
      </c>
      <c r="W434" s="129">
        <v>419</v>
      </c>
      <c r="X434" s="119">
        <v>4.2</v>
      </c>
      <c r="Y434" s="130">
        <v>1.25655196000092E-3</v>
      </c>
    </row>
    <row r="435" spans="3:25" x14ac:dyDescent="0.25">
      <c r="C435" s="129">
        <v>420</v>
      </c>
      <c r="D435" s="118">
        <v>4.21</v>
      </c>
      <c r="E435" s="130">
        <v>2.5406279810189999E-5</v>
      </c>
      <c r="G435" s="129">
        <v>420</v>
      </c>
      <c r="H435" s="119">
        <v>4.21</v>
      </c>
      <c r="I435" s="130">
        <v>1.3862768969112599E-4</v>
      </c>
      <c r="K435" s="129">
        <v>420</v>
      </c>
      <c r="L435" s="119">
        <v>4.21</v>
      </c>
      <c r="M435" s="130">
        <v>1.8003733461040199E-4</v>
      </c>
      <c r="O435" s="129">
        <v>420</v>
      </c>
      <c r="P435" s="119">
        <v>4.21</v>
      </c>
      <c r="Q435" s="130">
        <v>3.5167089186171798E-5</v>
      </c>
      <c r="S435" s="129">
        <v>420</v>
      </c>
      <c r="T435" s="119">
        <v>4.21</v>
      </c>
      <c r="U435" s="130">
        <v>5.0273844581037799E-3</v>
      </c>
      <c r="W435" s="129">
        <v>420</v>
      </c>
      <c r="X435" s="119">
        <v>4.21</v>
      </c>
      <c r="Y435" s="130">
        <v>1.25120141871002E-3</v>
      </c>
    </row>
    <row r="436" spans="3:25" x14ac:dyDescent="0.25">
      <c r="C436" s="129">
        <v>421</v>
      </c>
      <c r="D436" s="118">
        <v>4.22</v>
      </c>
      <c r="E436" s="130">
        <v>2.5312919474519399E-5</v>
      </c>
      <c r="G436" s="129">
        <v>421</v>
      </c>
      <c r="H436" s="119">
        <v>4.22</v>
      </c>
      <c r="I436" s="130">
        <v>1.3807989160417601E-4</v>
      </c>
      <c r="K436" s="129">
        <v>421</v>
      </c>
      <c r="L436" s="119">
        <v>4.22</v>
      </c>
      <c r="M436" s="130">
        <v>1.79407635791271E-4</v>
      </c>
      <c r="O436" s="129">
        <v>421</v>
      </c>
      <c r="P436" s="119">
        <v>4.22</v>
      </c>
      <c r="Q436" s="130">
        <v>3.50593184987227E-5</v>
      </c>
      <c r="S436" s="129">
        <v>421</v>
      </c>
      <c r="T436" s="119">
        <v>4.22</v>
      </c>
      <c r="U436" s="130">
        <v>5.0222764548399001E-3</v>
      </c>
      <c r="W436" s="129">
        <v>421</v>
      </c>
      <c r="X436" s="119">
        <v>4.22</v>
      </c>
      <c r="Y436" s="130">
        <v>1.2458839476222499E-3</v>
      </c>
    </row>
    <row r="437" spans="3:25" x14ac:dyDescent="0.25">
      <c r="C437" s="129">
        <v>422</v>
      </c>
      <c r="D437" s="118">
        <v>4.2300000000000004</v>
      </c>
      <c r="E437" s="130">
        <v>2.52200872755698E-5</v>
      </c>
      <c r="G437" s="129">
        <v>422</v>
      </c>
      <c r="H437" s="119">
        <v>4.2300000000000004</v>
      </c>
      <c r="I437" s="130">
        <v>1.37531741854816E-4</v>
      </c>
      <c r="K437" s="129">
        <v>422</v>
      </c>
      <c r="L437" s="119">
        <v>4.2300000000000004</v>
      </c>
      <c r="M437" s="130">
        <v>1.7875290091674299E-4</v>
      </c>
      <c r="O437" s="129">
        <v>422</v>
      </c>
      <c r="P437" s="119">
        <v>4.2300000000000004</v>
      </c>
      <c r="Q437" s="130">
        <v>3.4950885281724903E-5</v>
      </c>
      <c r="S437" s="129">
        <v>422</v>
      </c>
      <c r="T437" s="119">
        <v>4.2300000000000004</v>
      </c>
      <c r="U437" s="130">
        <v>5.0168526428378598E-3</v>
      </c>
      <c r="W437" s="129">
        <v>422</v>
      </c>
      <c r="X437" s="119">
        <v>4.2300000000000004</v>
      </c>
      <c r="Y437" s="130">
        <v>1.24059928430241E-3</v>
      </c>
    </row>
    <row r="438" spans="3:25" x14ac:dyDescent="0.25">
      <c r="C438" s="129">
        <v>423</v>
      </c>
      <c r="D438" s="118">
        <v>4.24</v>
      </c>
      <c r="E438" s="130">
        <v>2.5127825520831501E-5</v>
      </c>
      <c r="G438" s="129">
        <v>423</v>
      </c>
      <c r="H438" s="119">
        <v>4.24</v>
      </c>
      <c r="I438" s="130">
        <v>1.3698328524263301E-4</v>
      </c>
      <c r="K438" s="129">
        <v>423</v>
      </c>
      <c r="L438" s="119">
        <v>4.24</v>
      </c>
      <c r="M438" s="130">
        <v>1.7807345618818001E-4</v>
      </c>
      <c r="O438" s="129">
        <v>423</v>
      </c>
      <c r="P438" s="119">
        <v>4.24</v>
      </c>
      <c r="Q438" s="130">
        <v>3.4841795766720999E-5</v>
      </c>
      <c r="S438" s="129">
        <v>423</v>
      </c>
      <c r="T438" s="119">
        <v>4.24</v>
      </c>
      <c r="U438" s="130">
        <v>5.0111402252309501E-3</v>
      </c>
      <c r="W438" s="129">
        <v>423</v>
      </c>
      <c r="X438" s="119">
        <v>4.24</v>
      </c>
      <c r="Y438" s="130">
        <v>1.23534716879715E-3</v>
      </c>
    </row>
    <row r="439" spans="3:25" x14ac:dyDescent="0.25">
      <c r="C439" s="129">
        <v>424</v>
      </c>
      <c r="D439" s="118">
        <v>4.25</v>
      </c>
      <c r="E439" s="130">
        <v>2.5036101057079299E-5</v>
      </c>
      <c r="G439" s="129">
        <v>424</v>
      </c>
      <c r="H439" s="119">
        <v>4.25</v>
      </c>
      <c r="I439" s="130">
        <v>1.36434566122467E-4</v>
      </c>
      <c r="K439" s="129">
        <v>424</v>
      </c>
      <c r="L439" s="119">
        <v>4.25</v>
      </c>
      <c r="M439" s="130">
        <v>1.77370747203597E-4</v>
      </c>
      <c r="O439" s="129">
        <v>424</v>
      </c>
      <c r="P439" s="119">
        <v>4.25</v>
      </c>
      <c r="Q439" s="130">
        <v>3.4732056399474797E-5</v>
      </c>
      <c r="S439" s="129">
        <v>424</v>
      </c>
      <c r="T439" s="119">
        <v>4.25</v>
      </c>
      <c r="U439" s="130">
        <v>5.0051227260690502E-3</v>
      </c>
      <c r="W439" s="129">
        <v>424</v>
      </c>
      <c r="X439" s="119">
        <v>4.25</v>
      </c>
      <c r="Y439" s="130">
        <v>1.2301273436087299E-3</v>
      </c>
    </row>
    <row r="440" spans="3:25" x14ac:dyDescent="0.25">
      <c r="C440" s="129">
        <v>425</v>
      </c>
      <c r="D440" s="118">
        <v>4.26</v>
      </c>
      <c r="E440" s="130">
        <v>2.49448901380514E-5</v>
      </c>
      <c r="G440" s="129">
        <v>425</v>
      </c>
      <c r="H440" s="119">
        <v>4.26</v>
      </c>
      <c r="I440" s="130">
        <v>1.3588562839306101E-4</v>
      </c>
      <c r="K440" s="129">
        <v>425</v>
      </c>
      <c r="L440" s="119">
        <v>4.26</v>
      </c>
      <c r="M440" s="130">
        <v>1.76645687303524E-4</v>
      </c>
      <c r="O440" s="129">
        <v>425</v>
      </c>
      <c r="P440" s="119">
        <v>4.26</v>
      </c>
      <c r="Q440" s="130">
        <v>3.4621673835811299E-5</v>
      </c>
      <c r="S440" s="129">
        <v>425</v>
      </c>
      <c r="T440" s="119">
        <v>4.26</v>
      </c>
      <c r="U440" s="130">
        <v>4.9988058590327896E-3</v>
      </c>
      <c r="W440" s="129">
        <v>425</v>
      </c>
      <c r="X440" s="119">
        <v>4.26</v>
      </c>
      <c r="Y440" s="130">
        <v>1.22493994963292E-3</v>
      </c>
    </row>
    <row r="441" spans="3:25" x14ac:dyDescent="0.25">
      <c r="C441" s="129">
        <v>426</v>
      </c>
      <c r="D441" s="118">
        <v>4.2699999999999996</v>
      </c>
      <c r="E441" s="130">
        <v>2.4854188314478699E-5</v>
      </c>
      <c r="G441" s="129">
        <v>426</v>
      </c>
      <c r="H441" s="119">
        <v>4.2699999999999996</v>
      </c>
      <c r="I441" s="130">
        <v>1.3533651548651199E-4</v>
      </c>
      <c r="K441" s="129">
        <v>426</v>
      </c>
      <c r="L441" s="119">
        <v>4.2699999999999996</v>
      </c>
      <c r="M441" s="130">
        <v>1.7589779096187499E-4</v>
      </c>
      <c r="O441" s="129">
        <v>426</v>
      </c>
      <c r="P441" s="119">
        <v>4.2699999999999996</v>
      </c>
      <c r="Q441" s="130">
        <v>3.4510654937398802E-5</v>
      </c>
      <c r="S441" s="129">
        <v>426</v>
      </c>
      <c r="T441" s="119">
        <v>4.2699999999999996</v>
      </c>
      <c r="U441" s="130">
        <v>4.9922173584835998E-3</v>
      </c>
      <c r="W441" s="129">
        <v>426</v>
      </c>
      <c r="X441" s="119">
        <v>4.2699999999999996</v>
      </c>
      <c r="Y441" s="130">
        <v>1.21978723320249E-3</v>
      </c>
    </row>
    <row r="442" spans="3:25" x14ac:dyDescent="0.25">
      <c r="C442" s="129">
        <v>427</v>
      </c>
      <c r="D442" s="118">
        <v>4.28</v>
      </c>
      <c r="E442" s="130">
        <v>2.4763991197716302E-5</v>
      </c>
      <c r="G442" s="129">
        <v>427</v>
      </c>
      <c r="H442" s="119">
        <v>4.28</v>
      </c>
      <c r="I442" s="130">
        <v>1.3482952130976301E-4</v>
      </c>
      <c r="K442" s="129">
        <v>427</v>
      </c>
      <c r="L442" s="119">
        <v>4.28</v>
      </c>
      <c r="M442" s="130">
        <v>1.7512769336306899E-4</v>
      </c>
      <c r="O442" s="129">
        <v>427</v>
      </c>
      <c r="P442" s="119">
        <v>4.28</v>
      </c>
      <c r="Q442" s="130">
        <v>3.4399006767482503E-5</v>
      </c>
      <c r="S442" s="129">
        <v>427</v>
      </c>
      <c r="T442" s="119">
        <v>4.28</v>
      </c>
      <c r="U442" s="130">
        <v>4.9853418632151E-3</v>
      </c>
      <c r="W442" s="129">
        <v>427</v>
      </c>
      <c r="X442" s="119">
        <v>4.28</v>
      </c>
      <c r="Y442" s="130">
        <v>1.21466599879673E-3</v>
      </c>
    </row>
    <row r="443" spans="3:25" x14ac:dyDescent="0.25">
      <c r="C443" s="129">
        <v>428</v>
      </c>
      <c r="D443" s="118">
        <v>4.29</v>
      </c>
      <c r="E443" s="130">
        <v>2.46742944585892E-5</v>
      </c>
      <c r="G443" s="129">
        <v>428</v>
      </c>
      <c r="H443" s="119">
        <v>4.29</v>
      </c>
      <c r="I443" s="130">
        <v>1.3434053747944701E-4</v>
      </c>
      <c r="K443" s="129">
        <v>428</v>
      </c>
      <c r="L443" s="119">
        <v>4.29</v>
      </c>
      <c r="M443" s="130">
        <v>1.7433779042620601E-4</v>
      </c>
      <c r="O443" s="129">
        <v>428</v>
      </c>
      <c r="P443" s="119">
        <v>4.29</v>
      </c>
      <c r="Q443" s="130">
        <v>3.4286874924535501E-5</v>
      </c>
      <c r="S443" s="129">
        <v>428</v>
      </c>
      <c r="T443" s="119">
        <v>4.29</v>
      </c>
      <c r="U443" s="130">
        <v>4.9781836933726498E-3</v>
      </c>
      <c r="W443" s="129">
        <v>428</v>
      </c>
      <c r="X443" s="119">
        <v>4.29</v>
      </c>
      <c r="Y443" s="130">
        <v>1.2095759992356099E-3</v>
      </c>
    </row>
    <row r="444" spans="3:25" x14ac:dyDescent="0.25">
      <c r="C444" s="129">
        <v>429</v>
      </c>
      <c r="D444" s="118">
        <v>4.3</v>
      </c>
      <c r="E444" s="130">
        <v>2.45850938262637E-5</v>
      </c>
      <c r="G444" s="129">
        <v>429</v>
      </c>
      <c r="H444" s="119">
        <v>4.3</v>
      </c>
      <c r="I444" s="130">
        <v>1.33846960630013E-4</v>
      </c>
      <c r="K444" s="129">
        <v>429</v>
      </c>
      <c r="L444" s="119">
        <v>4.3</v>
      </c>
      <c r="M444" s="130">
        <v>1.7352702338228399E-4</v>
      </c>
      <c r="O444" s="129">
        <v>429</v>
      </c>
      <c r="P444" s="119">
        <v>4.3</v>
      </c>
      <c r="Q444" s="130">
        <v>3.4174139960893402E-5</v>
      </c>
      <c r="S444" s="129">
        <v>429</v>
      </c>
      <c r="T444" s="119">
        <v>4.3</v>
      </c>
      <c r="U444" s="130">
        <v>4.9707696325991197E-3</v>
      </c>
      <c r="W444" s="129">
        <v>429</v>
      </c>
      <c r="X444" s="119">
        <v>4.3</v>
      </c>
      <c r="Y444" s="130">
        <v>1.2045169896551999E-3</v>
      </c>
    </row>
    <row r="445" spans="3:25" x14ac:dyDescent="0.25">
      <c r="C445" s="129">
        <v>430</v>
      </c>
      <c r="D445" s="118">
        <v>4.3099999999999996</v>
      </c>
      <c r="E445" s="130">
        <v>2.4496392761843001E-5</v>
      </c>
      <c r="G445" s="129">
        <v>430</v>
      </c>
      <c r="H445" s="119">
        <v>4.3099999999999996</v>
      </c>
      <c r="I445" s="130">
        <v>1.3334885473383201E-4</v>
      </c>
      <c r="K445" s="129">
        <v>430</v>
      </c>
      <c r="L445" s="119">
        <v>4.3099999999999996</v>
      </c>
      <c r="M445" s="130">
        <v>1.7269592956920999E-4</v>
      </c>
      <c r="O445" s="129">
        <v>430</v>
      </c>
      <c r="P445" s="119">
        <v>4.3099999999999996</v>
      </c>
      <c r="Q445" s="130">
        <v>3.40607969461027E-5</v>
      </c>
      <c r="S445" s="129">
        <v>430</v>
      </c>
      <c r="T445" s="119">
        <v>4.3099999999999996</v>
      </c>
      <c r="U445" s="130">
        <v>4.9630857521259899E-3</v>
      </c>
      <c r="W445" s="129">
        <v>430</v>
      </c>
      <c r="X445" s="119">
        <v>4.3099999999999996</v>
      </c>
      <c r="Y445" s="130">
        <v>1.1994887274833601E-3</v>
      </c>
    </row>
    <row r="446" spans="3:25" x14ac:dyDescent="0.25">
      <c r="C446" s="129">
        <v>431</v>
      </c>
      <c r="D446" s="118">
        <v>4.32</v>
      </c>
      <c r="E446" s="130">
        <v>2.4408233847247001E-5</v>
      </c>
      <c r="G446" s="129">
        <v>431</v>
      </c>
      <c r="H446" s="119">
        <v>4.32</v>
      </c>
      <c r="I446" s="130">
        <v>1.32846286462796E-4</v>
      </c>
      <c r="K446" s="129">
        <v>431</v>
      </c>
      <c r="L446" s="119">
        <v>4.32</v>
      </c>
      <c r="M446" s="130">
        <v>1.7184587213878199E-4</v>
      </c>
      <c r="O446" s="129">
        <v>431</v>
      </c>
      <c r="P446" s="119">
        <v>4.32</v>
      </c>
      <c r="Q446" s="130">
        <v>3.39468536861735E-5</v>
      </c>
      <c r="S446" s="129">
        <v>431</v>
      </c>
      <c r="T446" s="119">
        <v>4.32</v>
      </c>
      <c r="U446" s="130">
        <v>4.9551353107244404E-3</v>
      </c>
      <c r="W446" s="129">
        <v>431</v>
      </c>
      <c r="X446" s="119">
        <v>4.32</v>
      </c>
      <c r="Y446" s="130">
        <v>1.19449097241557E-3</v>
      </c>
    </row>
    <row r="447" spans="3:25" x14ac:dyDescent="0.25">
      <c r="C447" s="129">
        <v>432</v>
      </c>
      <c r="D447" s="118">
        <v>4.33</v>
      </c>
      <c r="E447" s="130">
        <v>2.43205577804123E-5</v>
      </c>
      <c r="G447" s="129">
        <v>432</v>
      </c>
      <c r="H447" s="119">
        <v>4.33</v>
      </c>
      <c r="I447" s="130">
        <v>1.3233932503163101E-4</v>
      </c>
      <c r="K447" s="129">
        <v>432</v>
      </c>
      <c r="L447" s="119">
        <v>4.33</v>
      </c>
      <c r="M447" s="130">
        <v>1.7097778775933899E-4</v>
      </c>
      <c r="O447" s="129">
        <v>432</v>
      </c>
      <c r="P447" s="119">
        <v>4.33</v>
      </c>
      <c r="Q447" s="130">
        <v>3.38323181672799E-5</v>
      </c>
      <c r="S447" s="129">
        <v>432</v>
      </c>
      <c r="T447" s="119">
        <v>4.33</v>
      </c>
      <c r="U447" s="130">
        <v>4.9469451746408603E-3</v>
      </c>
      <c r="W447" s="129">
        <v>432</v>
      </c>
      <c r="X447" s="119">
        <v>4.33</v>
      </c>
      <c r="Y447" s="130">
        <v>1.1895234863911299E-3</v>
      </c>
    </row>
    <row r="448" spans="3:25" x14ac:dyDescent="0.25">
      <c r="C448" s="129">
        <v>433</v>
      </c>
      <c r="D448" s="118">
        <v>4.34</v>
      </c>
      <c r="E448" s="130">
        <v>2.4233360522608999E-5</v>
      </c>
      <c r="G448" s="129">
        <v>433</v>
      </c>
      <c r="H448" s="119">
        <v>4.34</v>
      </c>
      <c r="I448" s="130">
        <v>1.3182804204577299E-4</v>
      </c>
      <c r="K448" s="129">
        <v>433</v>
      </c>
      <c r="L448" s="119">
        <v>4.34</v>
      </c>
      <c r="M448" s="130">
        <v>1.70091234097381E-4</v>
      </c>
      <c r="O448" s="129">
        <v>433</v>
      </c>
      <c r="P448" s="119">
        <v>4.34</v>
      </c>
      <c r="Q448" s="130">
        <v>3.37171985511699E-5</v>
      </c>
      <c r="S448" s="129">
        <v>433</v>
      </c>
      <c r="T448" s="119">
        <v>4.34</v>
      </c>
      <c r="U448" s="130">
        <v>4.9385006620485403E-3</v>
      </c>
      <c r="W448" s="129">
        <v>433</v>
      </c>
      <c r="X448" s="119">
        <v>4.34</v>
      </c>
      <c r="Y448" s="130">
        <v>1.18458734714664E-3</v>
      </c>
    </row>
    <row r="449" spans="3:25" x14ac:dyDescent="0.25">
      <c r="C449" s="129">
        <v>434</v>
      </c>
      <c r="D449" s="118">
        <v>4.3499999999999996</v>
      </c>
      <c r="E449" s="130">
        <v>2.4146638088053599E-5</v>
      </c>
      <c r="G449" s="129">
        <v>434</v>
      </c>
      <c r="H449" s="119">
        <v>4.3499999999999996</v>
      </c>
      <c r="I449" s="130">
        <v>1.3131251135369999E-4</v>
      </c>
      <c r="K449" s="129">
        <v>434</v>
      </c>
      <c r="L449" s="119">
        <v>4.3499999999999996</v>
      </c>
      <c r="M449" s="130">
        <v>1.6918683457412101E-4</v>
      </c>
      <c r="O449" s="129">
        <v>434</v>
      </c>
      <c r="P449" s="119">
        <v>4.3499999999999996</v>
      </c>
      <c r="Q449" s="130">
        <v>3.3601503170531302E-5</v>
      </c>
      <c r="S449" s="129">
        <v>434</v>
      </c>
      <c r="T449" s="119">
        <v>4.3499999999999996</v>
      </c>
      <c r="U449" s="130">
        <v>4.9298050456710596E-3</v>
      </c>
      <c r="W449" s="129">
        <v>434</v>
      </c>
      <c r="X449" s="119">
        <v>4.3499999999999996</v>
      </c>
      <c r="Y449" s="130">
        <v>1.1796827230607799E-3</v>
      </c>
    </row>
    <row r="450" spans="3:25" x14ac:dyDescent="0.25">
      <c r="C450" s="129">
        <v>435</v>
      </c>
      <c r="D450" s="118">
        <v>4.3600000000000003</v>
      </c>
      <c r="E450" s="130">
        <v>2.40603865429276E-5</v>
      </c>
      <c r="G450" s="129">
        <v>435</v>
      </c>
      <c r="H450" s="119">
        <v>4.3600000000000003</v>
      </c>
      <c r="I450" s="130">
        <v>1.3079280945198899E-4</v>
      </c>
      <c r="K450" s="129">
        <v>435</v>
      </c>
      <c r="L450" s="119">
        <v>4.3600000000000003</v>
      </c>
      <c r="M450" s="130">
        <v>1.6826654279752899E-4</v>
      </c>
      <c r="O450" s="129">
        <v>435</v>
      </c>
      <c r="P450" s="119">
        <v>4.3600000000000003</v>
      </c>
      <c r="Q450" s="130">
        <v>3.3485240524313603E-5</v>
      </c>
      <c r="S450" s="129">
        <v>435</v>
      </c>
      <c r="T450" s="119">
        <v>4.3600000000000003</v>
      </c>
      <c r="U450" s="130">
        <v>4.9208864092309297E-3</v>
      </c>
      <c r="W450" s="129">
        <v>435</v>
      </c>
      <c r="X450" s="119">
        <v>4.3600000000000003</v>
      </c>
      <c r="Y450" s="130">
        <v>1.17480762157515E-3</v>
      </c>
    </row>
    <row r="451" spans="3:25" x14ac:dyDescent="0.25">
      <c r="C451" s="129">
        <v>436</v>
      </c>
      <c r="D451" s="118">
        <v>4.37</v>
      </c>
      <c r="E451" s="130">
        <v>2.3974602004418101E-5</v>
      </c>
      <c r="G451" s="129">
        <v>436</v>
      </c>
      <c r="H451" s="119">
        <v>4.37</v>
      </c>
      <c r="I451" s="130">
        <v>1.3026964217678101E-4</v>
      </c>
      <c r="K451" s="129">
        <v>436</v>
      </c>
      <c r="L451" s="119">
        <v>4.37</v>
      </c>
      <c r="M451" s="130">
        <v>1.6732998485420299E-4</v>
      </c>
      <c r="O451" s="129">
        <v>436</v>
      </c>
      <c r="P451" s="119">
        <v>4.37</v>
      </c>
      <c r="Q451" s="130">
        <v>3.3368419273011203E-5</v>
      </c>
      <c r="S451" s="129">
        <v>436</v>
      </c>
      <c r="T451" s="119">
        <v>4.37</v>
      </c>
      <c r="U451" s="130">
        <v>4.9117270803080201E-3</v>
      </c>
      <c r="W451" s="129">
        <v>436</v>
      </c>
      <c r="X451" s="119">
        <v>4.37</v>
      </c>
      <c r="Y451" s="130">
        <v>1.1699618140400001E-3</v>
      </c>
    </row>
    <row r="452" spans="3:25" x14ac:dyDescent="0.25">
      <c r="C452" s="129">
        <v>437</v>
      </c>
      <c r="D452" s="118">
        <v>4.38</v>
      </c>
      <c r="E452" s="130">
        <v>2.3889280639780001E-5</v>
      </c>
      <c r="G452" s="129">
        <v>437</v>
      </c>
      <c r="H452" s="119">
        <v>4.38</v>
      </c>
      <c r="I452" s="130">
        <v>1.2974245547149699E-4</v>
      </c>
      <c r="K452" s="129">
        <v>437</v>
      </c>
      <c r="L452" s="119">
        <v>4.38</v>
      </c>
      <c r="M452" s="130">
        <v>1.6637739694603699E-4</v>
      </c>
      <c r="O452" s="129">
        <v>437</v>
      </c>
      <c r="P452" s="119">
        <v>4.38</v>
      </c>
      <c r="Q452" s="130">
        <v>3.3251118742076302E-5</v>
      </c>
      <c r="S452" s="129">
        <v>437</v>
      </c>
      <c r="T452" s="119">
        <v>4.38</v>
      </c>
      <c r="U452" s="130">
        <v>4.9023334740893997E-3</v>
      </c>
      <c r="W452" s="129">
        <v>437</v>
      </c>
      <c r="X452" s="119">
        <v>4.38</v>
      </c>
      <c r="Y452" s="130">
        <v>1.1651450739232801E-3</v>
      </c>
    </row>
    <row r="453" spans="3:25" x14ac:dyDescent="0.25">
      <c r="C453" s="129">
        <v>438</v>
      </c>
      <c r="D453" s="118">
        <v>4.3899999999999997</v>
      </c>
      <c r="E453" s="130">
        <v>2.3804441236820601E-5</v>
      </c>
      <c r="G453" s="129">
        <v>438</v>
      </c>
      <c r="H453" s="119">
        <v>4.3899999999999997</v>
      </c>
      <c r="I453" s="130">
        <v>1.29211330599835E-4</v>
      </c>
      <c r="K453" s="129">
        <v>438</v>
      </c>
      <c r="L453" s="119">
        <v>4.3899999999999997</v>
      </c>
      <c r="M453" s="130">
        <v>1.65409457958848E-4</v>
      </c>
      <c r="O453" s="129">
        <v>438</v>
      </c>
      <c r="P453" s="119">
        <v>4.3899999999999997</v>
      </c>
      <c r="Q453" s="130">
        <v>3.3133352248767301E-5</v>
      </c>
      <c r="S453" s="129">
        <v>438</v>
      </c>
      <c r="T453" s="119">
        <v>4.3899999999999997</v>
      </c>
      <c r="U453" s="130">
        <v>4.8927300274689998E-3</v>
      </c>
      <c r="W453" s="129">
        <v>438</v>
      </c>
      <c r="X453" s="119">
        <v>4.3899999999999997</v>
      </c>
      <c r="Y453" s="130">
        <v>1.16035717678855E-3</v>
      </c>
    </row>
    <row r="454" spans="3:25" x14ac:dyDescent="0.25">
      <c r="C454" s="129">
        <v>439</v>
      </c>
      <c r="D454" s="118">
        <v>4.4000000000000004</v>
      </c>
      <c r="E454" s="130">
        <v>2.3720093230770699E-5</v>
      </c>
      <c r="G454" s="129">
        <v>439</v>
      </c>
      <c r="H454" s="119">
        <v>4.4000000000000004</v>
      </c>
      <c r="I454" s="130">
        <v>1.2867635040281699E-4</v>
      </c>
      <c r="K454" s="129">
        <v>439</v>
      </c>
      <c r="L454" s="119">
        <v>4.4000000000000004</v>
      </c>
      <c r="M454" s="130">
        <v>1.6454830537015501E-4</v>
      </c>
      <c r="O454" s="129">
        <v>439</v>
      </c>
      <c r="P454" s="119">
        <v>4.4000000000000004</v>
      </c>
      <c r="Q454" s="130">
        <v>3.3015052721191001E-5</v>
      </c>
      <c r="S454" s="129">
        <v>439</v>
      </c>
      <c r="T454" s="119">
        <v>4.4000000000000004</v>
      </c>
      <c r="U454" s="130">
        <v>4.8828998063772198E-3</v>
      </c>
      <c r="W454" s="129">
        <v>439</v>
      </c>
      <c r="X454" s="119">
        <v>4.4000000000000004</v>
      </c>
      <c r="Y454" s="130">
        <v>1.15559790027308E-3</v>
      </c>
    </row>
    <row r="455" spans="3:25" x14ac:dyDescent="0.25">
      <c r="C455" s="129">
        <v>440</v>
      </c>
      <c r="D455" s="118">
        <v>4.41</v>
      </c>
      <c r="E455" s="130">
        <v>2.3636196462217299E-5</v>
      </c>
      <c r="G455" s="129">
        <v>440</v>
      </c>
      <c r="H455" s="119">
        <v>4.41</v>
      </c>
      <c r="I455" s="130">
        <v>1.2813759917639601E-4</v>
      </c>
      <c r="K455" s="129">
        <v>440</v>
      </c>
      <c r="L455" s="119">
        <v>4.41</v>
      </c>
      <c r="M455" s="130">
        <v>1.64104600042136E-4</v>
      </c>
      <c r="O455" s="129">
        <v>440</v>
      </c>
      <c r="P455" s="119">
        <v>4.41</v>
      </c>
      <c r="Q455" s="130">
        <v>3.28962294046967E-5</v>
      </c>
      <c r="S455" s="129">
        <v>440</v>
      </c>
      <c r="T455" s="119">
        <v>4.41</v>
      </c>
      <c r="U455" s="130">
        <v>4.8728531636628896E-3</v>
      </c>
      <c r="W455" s="129">
        <v>440</v>
      </c>
      <c r="X455" s="119">
        <v>4.41</v>
      </c>
      <c r="Y455" s="130">
        <v>1.15086702406624E-3</v>
      </c>
    </row>
    <row r="456" spans="3:25" x14ac:dyDescent="0.25">
      <c r="C456" s="129">
        <v>441</v>
      </c>
      <c r="D456" s="118">
        <v>4.42</v>
      </c>
      <c r="E456" s="130">
        <v>2.3552747298436901E-5</v>
      </c>
      <c r="G456" s="129">
        <v>441</v>
      </c>
      <c r="H456" s="119">
        <v>4.42</v>
      </c>
      <c r="I456" s="130">
        <v>1.2759516255300999E-4</v>
      </c>
      <c r="K456" s="129">
        <v>441</v>
      </c>
      <c r="L456" s="119">
        <v>4.42</v>
      </c>
      <c r="M456" s="130">
        <v>1.63657453832209E-4</v>
      </c>
      <c r="O456" s="129">
        <v>441</v>
      </c>
      <c r="P456" s="119">
        <v>4.42</v>
      </c>
      <c r="Q456" s="130">
        <v>3.2776891682686597E-5</v>
      </c>
      <c r="S456" s="129">
        <v>441</v>
      </c>
      <c r="T456" s="119">
        <v>4.42</v>
      </c>
      <c r="U456" s="130">
        <v>4.8626071173093104E-3</v>
      </c>
      <c r="W456" s="129">
        <v>441</v>
      </c>
      <c r="X456" s="119">
        <v>4.42</v>
      </c>
      <c r="Y456" s="130">
        <v>1.1461655851572399E-3</v>
      </c>
    </row>
    <row r="457" spans="3:25" x14ac:dyDescent="0.25">
      <c r="C457" s="129">
        <v>442</v>
      </c>
      <c r="D457" s="118">
        <v>4.43</v>
      </c>
      <c r="E457" s="130">
        <v>2.3469742152275499E-5</v>
      </c>
      <c r="G457" s="129">
        <v>442</v>
      </c>
      <c r="H457" s="119">
        <v>4.43</v>
      </c>
      <c r="I457" s="130">
        <v>1.27049127387077E-4</v>
      </c>
      <c r="K457" s="129">
        <v>442</v>
      </c>
      <c r="L457" s="119">
        <v>4.43</v>
      </c>
      <c r="M457" s="130">
        <v>1.63206865843978E-4</v>
      </c>
      <c r="O457" s="129">
        <v>442</v>
      </c>
      <c r="P457" s="119">
        <v>4.43</v>
      </c>
      <c r="Q457" s="130">
        <v>3.2657049071705401E-5</v>
      </c>
      <c r="S457" s="129">
        <v>442</v>
      </c>
      <c r="T457" s="119">
        <v>4.43</v>
      </c>
      <c r="U457" s="130">
        <v>4.8521480844226604E-3</v>
      </c>
      <c r="W457" s="129">
        <v>442</v>
      </c>
      <c r="X457" s="119">
        <v>4.43</v>
      </c>
      <c r="Y457" s="130">
        <v>1.1414936529618701E-3</v>
      </c>
    </row>
    <row r="458" spans="3:25" x14ac:dyDescent="0.25">
      <c r="C458" s="129">
        <v>443</v>
      </c>
      <c r="D458" s="118">
        <v>4.4400000000000004</v>
      </c>
      <c r="E458" s="130">
        <v>2.33871774813299E-5</v>
      </c>
      <c r="G458" s="129">
        <v>443</v>
      </c>
      <c r="H458" s="119">
        <v>4.4400000000000004</v>
      </c>
      <c r="I458" s="130">
        <v>1.2649958164427999E-4</v>
      </c>
      <c r="K458" s="129">
        <v>443</v>
      </c>
      <c r="L458" s="119">
        <v>4.4400000000000004</v>
      </c>
      <c r="M458" s="130">
        <v>1.6275254250405999E-4</v>
      </c>
      <c r="O458" s="129">
        <v>443</v>
      </c>
      <c r="P458" s="119">
        <v>4.4400000000000004</v>
      </c>
      <c r="Q458" s="130">
        <v>3.25367112165164E-5</v>
      </c>
      <c r="S458" s="129">
        <v>443</v>
      </c>
      <c r="T458" s="119">
        <v>4.4400000000000004</v>
      </c>
      <c r="U458" s="130">
        <v>4.8414910656739999E-3</v>
      </c>
      <c r="W458" s="129">
        <v>443</v>
      </c>
      <c r="X458" s="119">
        <v>4.4400000000000004</v>
      </c>
      <c r="Y458" s="130">
        <v>1.1368494309832999E-3</v>
      </c>
    </row>
    <row r="459" spans="3:25" x14ac:dyDescent="0.25">
      <c r="C459" s="129">
        <v>444</v>
      </c>
      <c r="D459" s="118">
        <v>4.45</v>
      </c>
      <c r="E459" s="130">
        <v>2.3305049787148499E-5</v>
      </c>
      <c r="G459" s="129">
        <v>444</v>
      </c>
      <c r="H459" s="119">
        <v>4.45</v>
      </c>
      <c r="I459" s="130">
        <v>1.25946722946251E-4</v>
      </c>
      <c r="K459" s="129">
        <v>444</v>
      </c>
      <c r="L459" s="119">
        <v>4.45</v>
      </c>
      <c r="M459" s="130">
        <v>1.6229459928077399E-4</v>
      </c>
      <c r="O459" s="129">
        <v>444</v>
      </c>
      <c r="P459" s="119">
        <v>4.45</v>
      </c>
      <c r="Q459" s="130">
        <v>3.2415887885158802E-5</v>
      </c>
      <c r="S459" s="129">
        <v>444</v>
      </c>
      <c r="T459" s="119">
        <v>4.45</v>
      </c>
      <c r="U459" s="130">
        <v>4.8306433228894E-3</v>
      </c>
      <c r="W459" s="129">
        <v>444</v>
      </c>
      <c r="X459" s="119">
        <v>4.45</v>
      </c>
      <c r="Y459" s="130">
        <v>1.13223270750384E-3</v>
      </c>
    </row>
    <row r="460" spans="3:25" x14ac:dyDescent="0.25">
      <c r="C460" s="129">
        <v>445</v>
      </c>
      <c r="D460" s="118">
        <v>4.46</v>
      </c>
      <c r="E460" s="130">
        <v>2.3223355614448802E-5</v>
      </c>
      <c r="G460" s="129">
        <v>445</v>
      </c>
      <c r="H460" s="119">
        <v>4.46</v>
      </c>
      <c r="I460" s="130">
        <v>1.2539102456958999E-4</v>
      </c>
      <c r="K460" s="129">
        <v>445</v>
      </c>
      <c r="L460" s="119">
        <v>4.46</v>
      </c>
      <c r="M460" s="130">
        <v>1.6183314980382601E-4</v>
      </c>
      <c r="O460" s="129">
        <v>445</v>
      </c>
      <c r="P460" s="119">
        <v>4.46</v>
      </c>
      <c r="Q460" s="130">
        <v>3.2294588963996598E-5</v>
      </c>
      <c r="S460" s="129">
        <v>445</v>
      </c>
      <c r="T460" s="119">
        <v>4.46</v>
      </c>
      <c r="U460" s="130">
        <v>4.8195958518888497E-3</v>
      </c>
      <c r="W460" s="129">
        <v>445</v>
      </c>
      <c r="X460" s="119">
        <v>4.46</v>
      </c>
      <c r="Y460" s="130">
        <v>1.1276432727438401E-3</v>
      </c>
    </row>
    <row r="461" spans="3:25" x14ac:dyDescent="0.25">
      <c r="C461" s="129">
        <v>446</v>
      </c>
      <c r="D461" s="118">
        <v>4.47</v>
      </c>
      <c r="E461" s="130">
        <v>2.3142118374442599E-5</v>
      </c>
      <c r="G461" s="129">
        <v>446</v>
      </c>
      <c r="H461" s="119">
        <v>4.47</v>
      </c>
      <c r="I461" s="130">
        <v>1.2483207840624101E-4</v>
      </c>
      <c r="K461" s="129">
        <v>446</v>
      </c>
      <c r="L461" s="119">
        <v>4.47</v>
      </c>
      <c r="M461" s="130">
        <v>1.6136830587945E-4</v>
      </c>
      <c r="O461" s="129">
        <v>446</v>
      </c>
      <c r="P461" s="119">
        <v>4.47</v>
      </c>
      <c r="Q461" s="130">
        <v>3.2172824749878997E-5</v>
      </c>
      <c r="S461" s="129">
        <v>446</v>
      </c>
      <c r="T461" s="119">
        <v>4.47</v>
      </c>
      <c r="U461" s="130">
        <v>4.8083693495444496E-3</v>
      </c>
      <c r="W461" s="129">
        <v>446</v>
      </c>
      <c r="X461" s="119">
        <v>4.47</v>
      </c>
      <c r="Y461" s="130">
        <v>1.1230809188415901E-3</v>
      </c>
    </row>
    <row r="462" spans="3:25" x14ac:dyDescent="0.25">
      <c r="C462" s="129">
        <v>447</v>
      </c>
      <c r="D462" s="118">
        <v>4.4800000000000004</v>
      </c>
      <c r="E462" s="130">
        <v>2.3061335883865499E-5</v>
      </c>
      <c r="G462" s="129">
        <v>447</v>
      </c>
      <c r="H462" s="119">
        <v>4.4800000000000004</v>
      </c>
      <c r="I462" s="130">
        <v>1.2426997573123101E-4</v>
      </c>
      <c r="K462" s="129">
        <v>447</v>
      </c>
      <c r="L462" s="119">
        <v>4.4800000000000004</v>
      </c>
      <c r="M462" s="130">
        <v>1.60900177505942E-4</v>
      </c>
      <c r="O462" s="129">
        <v>447</v>
      </c>
      <c r="P462" s="119">
        <v>4.4800000000000004</v>
      </c>
      <c r="Q462" s="130">
        <v>3.20507438405665E-5</v>
      </c>
      <c r="S462" s="129">
        <v>447</v>
      </c>
      <c r="T462" s="119">
        <v>4.4800000000000004</v>
      </c>
      <c r="U462" s="130">
        <v>4.7969591813107103E-3</v>
      </c>
      <c r="W462" s="129">
        <v>447</v>
      </c>
      <c r="X462" s="119">
        <v>4.4800000000000004</v>
      </c>
      <c r="Y462" s="130">
        <v>1.1185454398334801E-3</v>
      </c>
    </row>
    <row r="463" spans="3:25" x14ac:dyDescent="0.25">
      <c r="C463" s="129">
        <v>448</v>
      </c>
      <c r="D463" s="118">
        <v>4.49</v>
      </c>
      <c r="E463" s="130">
        <v>2.2980976122320601E-5</v>
      </c>
      <c r="G463" s="129">
        <v>448</v>
      </c>
      <c r="H463" s="119">
        <v>4.49</v>
      </c>
      <c r="I463" s="130">
        <v>1.2370480843833901E-4</v>
      </c>
      <c r="K463" s="129">
        <v>448</v>
      </c>
      <c r="L463" s="119">
        <v>4.49</v>
      </c>
      <c r="M463" s="130">
        <v>1.6042900567833399E-4</v>
      </c>
      <c r="O463" s="129">
        <v>448</v>
      </c>
      <c r="P463" s="119">
        <v>4.49</v>
      </c>
      <c r="Q463" s="130">
        <v>3.1928216188770299E-5</v>
      </c>
      <c r="S463" s="129">
        <v>448</v>
      </c>
      <c r="T463" s="119">
        <v>4.49</v>
      </c>
      <c r="U463" s="130">
        <v>4.7853619842840103E-3</v>
      </c>
      <c r="W463" s="129">
        <v>448</v>
      </c>
      <c r="X463" s="119">
        <v>4.49</v>
      </c>
      <c r="Y463" s="130">
        <v>1.11403663163433E-3</v>
      </c>
    </row>
    <row r="464" spans="3:25" x14ac:dyDescent="0.25">
      <c r="C464" s="129">
        <v>449</v>
      </c>
      <c r="D464" s="118">
        <v>4.5</v>
      </c>
      <c r="E464" s="130">
        <v>2.2901035807718301E-5</v>
      </c>
      <c r="G464" s="129">
        <v>449</v>
      </c>
      <c r="H464" s="119">
        <v>4.5</v>
      </c>
      <c r="I464" s="130">
        <v>1.2313666895057501E-4</v>
      </c>
      <c r="K464" s="129">
        <v>449</v>
      </c>
      <c r="L464" s="119">
        <v>4.5</v>
      </c>
      <c r="M464" s="130">
        <v>1.59955500102237E-4</v>
      </c>
      <c r="O464" s="129">
        <v>449</v>
      </c>
      <c r="P464" s="119">
        <v>4.5</v>
      </c>
      <c r="Q464" s="130">
        <v>3.1805252096655703E-5</v>
      </c>
      <c r="S464" s="129">
        <v>449</v>
      </c>
      <c r="T464" s="119">
        <v>4.5</v>
      </c>
      <c r="U464" s="130">
        <v>4.7736051664982303E-3</v>
      </c>
      <c r="W464" s="129">
        <v>449</v>
      </c>
      <c r="X464" s="119">
        <v>4.5</v>
      </c>
      <c r="Y464" s="130">
        <v>1.1095547150329101E-3</v>
      </c>
    </row>
    <row r="465" spans="3:25" x14ac:dyDescent="0.25">
      <c r="C465" s="129">
        <v>450</v>
      </c>
      <c r="D465" s="118">
        <v>4.51</v>
      </c>
      <c r="E465" s="130">
        <v>2.2821511697374299E-5</v>
      </c>
      <c r="G465" s="129">
        <v>450</v>
      </c>
      <c r="H465" s="119">
        <v>4.51</v>
      </c>
      <c r="I465" s="130">
        <v>1.2256565013396399E-4</v>
      </c>
      <c r="K465" s="129">
        <v>450</v>
      </c>
      <c r="L465" s="119">
        <v>4.51</v>
      </c>
      <c r="M465" s="130">
        <v>1.5947901807552301E-4</v>
      </c>
      <c r="O465" s="129">
        <v>450</v>
      </c>
      <c r="P465" s="119">
        <v>4.51</v>
      </c>
      <c r="Q465" s="130">
        <v>3.1681861960452603E-5</v>
      </c>
      <c r="S465" s="129">
        <v>450</v>
      </c>
      <c r="T465" s="119">
        <v>4.51</v>
      </c>
      <c r="U465" s="130">
        <v>4.7616701479416598E-3</v>
      </c>
      <c r="W465" s="129">
        <v>450</v>
      </c>
      <c r="X465" s="119">
        <v>4.51</v>
      </c>
      <c r="Y465" s="130">
        <v>1.1051012318924499E-3</v>
      </c>
    </row>
    <row r="466" spans="3:25" x14ac:dyDescent="0.25">
      <c r="C466" s="129">
        <v>451</v>
      </c>
      <c r="D466" s="118">
        <v>4.5199999999999996</v>
      </c>
      <c r="E466" s="130">
        <v>2.27424005873252E-5</v>
      </c>
      <c r="G466" s="129">
        <v>451</v>
      </c>
      <c r="H466" s="119">
        <v>4.5199999999999996</v>
      </c>
      <c r="I466" s="130">
        <v>1.2199184521454599E-4</v>
      </c>
      <c r="K466" s="129">
        <v>451</v>
      </c>
      <c r="L466" s="119">
        <v>4.5199999999999996</v>
      </c>
      <c r="M466" s="130">
        <v>1.5899966259923199E-4</v>
      </c>
      <c r="O466" s="129">
        <v>451</v>
      </c>
      <c r="P466" s="119">
        <v>4.5199999999999996</v>
      </c>
      <c r="Q466" s="130">
        <v>3.1558056265514598E-5</v>
      </c>
      <c r="S466" s="129">
        <v>451</v>
      </c>
      <c r="T466" s="119">
        <v>4.5199999999999996</v>
      </c>
      <c r="U466" s="130">
        <v>4.7495674211796603E-3</v>
      </c>
      <c r="W466" s="129">
        <v>451</v>
      </c>
      <c r="X466" s="119">
        <v>4.5199999999999996</v>
      </c>
      <c r="Y466" s="130">
        <v>1.1006737808725499E-3</v>
      </c>
    </row>
    <row r="467" spans="3:25" x14ac:dyDescent="0.25">
      <c r="C467" s="129">
        <v>452</v>
      </c>
      <c r="D467" s="118">
        <v>4.53</v>
      </c>
      <c r="E467" s="130">
        <v>2.26636993116599E-5</v>
      </c>
      <c r="G467" s="129">
        <v>452</v>
      </c>
      <c r="H467" s="119">
        <v>4.53</v>
      </c>
      <c r="I467" s="130">
        <v>1.21415347698516E-4</v>
      </c>
      <c r="K467" s="129">
        <v>452</v>
      </c>
      <c r="L467" s="119">
        <v>4.53</v>
      </c>
      <c r="M467" s="130">
        <v>1.58517534950088E-4</v>
      </c>
      <c r="O467" s="129">
        <v>452</v>
      </c>
      <c r="P467" s="119">
        <v>4.53</v>
      </c>
      <c r="Q467" s="130">
        <v>3.1433845581387498E-5</v>
      </c>
      <c r="S467" s="129">
        <v>452</v>
      </c>
      <c r="T467" s="119">
        <v>4.53</v>
      </c>
      <c r="U467" s="130">
        <v>4.7373105936187104E-3</v>
      </c>
      <c r="W467" s="129">
        <v>452</v>
      </c>
      <c r="X467" s="119">
        <v>4.53</v>
      </c>
      <c r="Y467" s="130">
        <v>1.0962721657424401E-3</v>
      </c>
    </row>
    <row r="468" spans="3:25" x14ac:dyDescent="0.25">
      <c r="C468" s="129">
        <v>453</v>
      </c>
      <c r="D468" s="118">
        <v>4.54</v>
      </c>
      <c r="E468" s="130">
        <v>2.2585404741865299E-5</v>
      </c>
      <c r="G468" s="129">
        <v>453</v>
      </c>
      <c r="H468" s="119">
        <v>4.54</v>
      </c>
      <c r="I468" s="130">
        <v>1.20836466745105E-4</v>
      </c>
      <c r="K468" s="129">
        <v>453</v>
      </c>
      <c r="L468" s="119">
        <v>4.54</v>
      </c>
      <c r="M468" s="130">
        <v>1.5803273469761699E-4</v>
      </c>
      <c r="O468" s="129">
        <v>453</v>
      </c>
      <c r="P468" s="119">
        <v>4.54</v>
      </c>
      <c r="Q468" s="130">
        <v>3.1309240556898302E-5</v>
      </c>
      <c r="S468" s="129">
        <v>453</v>
      </c>
      <c r="T468" s="119">
        <v>4.54</v>
      </c>
      <c r="U468" s="130">
        <v>4.7248866340990096E-3</v>
      </c>
      <c r="W468" s="129">
        <v>453</v>
      </c>
      <c r="X468" s="119">
        <v>4.54</v>
      </c>
      <c r="Y468" s="130">
        <v>1.0918961920465299E-3</v>
      </c>
    </row>
    <row r="469" spans="3:25" x14ac:dyDescent="0.25">
      <c r="C469" s="129">
        <v>454</v>
      </c>
      <c r="D469" s="118">
        <v>4.55</v>
      </c>
      <c r="E469" s="130">
        <v>2.2507535451161799E-5</v>
      </c>
      <c r="G469" s="129">
        <v>454</v>
      </c>
      <c r="H469" s="119">
        <v>4.55</v>
      </c>
      <c r="I469" s="130">
        <v>1.20255425487439E-4</v>
      </c>
      <c r="K469" s="129">
        <v>454</v>
      </c>
      <c r="L469" s="119">
        <v>4.55</v>
      </c>
      <c r="M469" s="130">
        <v>1.5754535972146099E-4</v>
      </c>
      <c r="O469" s="129">
        <v>454</v>
      </c>
      <c r="P469" s="119">
        <v>4.55</v>
      </c>
      <c r="Q469" s="130">
        <v>3.1184251915266999E-5</v>
      </c>
      <c r="S469" s="129">
        <v>454</v>
      </c>
      <c r="T469" s="119">
        <v>4.55</v>
      </c>
      <c r="U469" s="130">
        <v>4.7123154747999198E-3</v>
      </c>
      <c r="W469" s="129">
        <v>454</v>
      </c>
      <c r="X469" s="119">
        <v>4.55</v>
      </c>
      <c r="Y469" s="130">
        <v>1.08754566708618E-3</v>
      </c>
    </row>
    <row r="470" spans="3:25" x14ac:dyDescent="0.25">
      <c r="C470" s="129">
        <v>455</v>
      </c>
      <c r="D470" s="118">
        <v>4.5599999999999996</v>
      </c>
      <c r="E470" s="130">
        <v>2.24300966846682E-5</v>
      </c>
      <c r="G470" s="129">
        <v>455</v>
      </c>
      <c r="H470" s="119">
        <v>4.5599999999999996</v>
      </c>
      <c r="I470" s="130">
        <v>1.19671965498896E-4</v>
      </c>
      <c r="K470" s="129">
        <v>455</v>
      </c>
      <c r="L470" s="119">
        <v>4.5599999999999996</v>
      </c>
      <c r="M470" s="130">
        <v>1.57055506228874E-4</v>
      </c>
      <c r="O470" s="129">
        <v>455</v>
      </c>
      <c r="P470" s="119">
        <v>4.5599999999999996</v>
      </c>
      <c r="Q470" s="130">
        <v>3.1058890449244098E-5</v>
      </c>
      <c r="S470" s="129">
        <v>455</v>
      </c>
      <c r="T470" s="119">
        <v>4.5599999999999996</v>
      </c>
      <c r="U470" s="130">
        <v>4.6995927638513197E-3</v>
      </c>
      <c r="W470" s="129">
        <v>455</v>
      </c>
      <c r="X470" s="119">
        <v>4.5599999999999996</v>
      </c>
      <c r="Y470" s="130">
        <v>1.0832203999017001E-3</v>
      </c>
    </row>
    <row r="471" spans="3:25" x14ac:dyDescent="0.25">
      <c r="C471" s="129">
        <v>456</v>
      </c>
      <c r="D471" s="118">
        <v>4.57</v>
      </c>
      <c r="E471" s="130">
        <v>2.23530548256305E-5</v>
      </c>
      <c r="G471" s="129">
        <v>456</v>
      </c>
      <c r="H471" s="119">
        <v>4.57</v>
      </c>
      <c r="I471" s="130">
        <v>1.19086180617861E-4</v>
      </c>
      <c r="K471" s="129">
        <v>456</v>
      </c>
      <c r="L471" s="119">
        <v>4.57</v>
      </c>
      <c r="M471" s="130">
        <v>1.56563699794748E-4</v>
      </c>
      <c r="O471" s="129">
        <v>456</v>
      </c>
      <c r="P471" s="119">
        <v>4.57</v>
      </c>
      <c r="Q471" s="130">
        <v>3.0933209014341699E-5</v>
      </c>
      <c r="S471" s="129">
        <v>456</v>
      </c>
      <c r="T471" s="119">
        <v>4.57</v>
      </c>
      <c r="U471" s="130">
        <v>4.6867159929034896E-3</v>
      </c>
      <c r="W471" s="129">
        <v>456</v>
      </c>
      <c r="X471" s="119">
        <v>4.57</v>
      </c>
      <c r="Y471" s="130">
        <v>1.07892020125448E-3</v>
      </c>
    </row>
    <row r="472" spans="3:25" x14ac:dyDescent="0.25">
      <c r="C472" s="129">
        <v>457</v>
      </c>
      <c r="D472" s="118">
        <v>4.58</v>
      </c>
      <c r="E472" s="130">
        <v>2.22764068962103E-5</v>
      </c>
      <c r="G472" s="129">
        <v>457</v>
      </c>
      <c r="H472" s="119">
        <v>4.58</v>
      </c>
      <c r="I472" s="130">
        <v>1.18498164613101E-4</v>
      </c>
      <c r="K472" s="129">
        <v>457</v>
      </c>
      <c r="L472" s="119">
        <v>4.58</v>
      </c>
      <c r="M472" s="130">
        <v>1.5606998021476201E-4</v>
      </c>
      <c r="O472" s="129">
        <v>457</v>
      </c>
      <c r="P472" s="119">
        <v>4.58</v>
      </c>
      <c r="Q472" s="130">
        <v>3.0807264404427597E-5</v>
      </c>
      <c r="S472" s="129">
        <v>457</v>
      </c>
      <c r="T472" s="119">
        <v>4.58</v>
      </c>
      <c r="U472" s="130">
        <v>4.6737093627657496E-3</v>
      </c>
      <c r="W472" s="129">
        <v>457</v>
      </c>
      <c r="X472" s="119">
        <v>4.58</v>
      </c>
      <c r="Y472" s="130">
        <v>1.07464488360936E-3</v>
      </c>
    </row>
    <row r="473" spans="3:25" x14ac:dyDescent="0.25">
      <c r="C473" s="129">
        <v>458</v>
      </c>
      <c r="D473" s="118">
        <v>4.59</v>
      </c>
      <c r="E473" s="130">
        <v>2.22001499528061E-5</v>
      </c>
      <c r="G473" s="129">
        <v>458</v>
      </c>
      <c r="H473" s="119">
        <v>4.59</v>
      </c>
      <c r="I473" s="130">
        <v>1.17925620863431E-4</v>
      </c>
      <c r="K473" s="129">
        <v>458</v>
      </c>
      <c r="L473" s="119">
        <v>4.59</v>
      </c>
      <c r="M473" s="130">
        <v>1.5557405000927099E-4</v>
      </c>
      <c r="O473" s="129">
        <v>458</v>
      </c>
      <c r="P473" s="119">
        <v>4.59</v>
      </c>
      <c r="Q473" s="130">
        <v>3.0680978151177803E-5</v>
      </c>
      <c r="S473" s="129">
        <v>458</v>
      </c>
      <c r="T473" s="119">
        <v>4.59</v>
      </c>
      <c r="U473" s="130">
        <v>4.6605540197169502E-3</v>
      </c>
      <c r="W473" s="129">
        <v>458</v>
      </c>
      <c r="X473" s="119">
        <v>4.59</v>
      </c>
      <c r="Y473" s="130">
        <v>1.0703956107590601E-3</v>
      </c>
    </row>
    <row r="474" spans="3:25" x14ac:dyDescent="0.25">
      <c r="C474" s="129">
        <v>459</v>
      </c>
      <c r="D474" s="118">
        <v>4.5999999999999996</v>
      </c>
      <c r="E474" s="130">
        <v>2.2124281085478901E-5</v>
      </c>
      <c r="G474" s="129">
        <v>459</v>
      </c>
      <c r="H474" s="119">
        <v>4.5999999999999996</v>
      </c>
      <c r="I474" s="130">
        <v>1.17392832258918E-4</v>
      </c>
      <c r="K474" s="129">
        <v>459</v>
      </c>
      <c r="L474" s="119">
        <v>4.5999999999999996</v>
      </c>
      <c r="M474" s="130">
        <v>1.5507599895703199E-4</v>
      </c>
      <c r="O474" s="129">
        <v>459</v>
      </c>
      <c r="P474" s="119">
        <v>4.5999999999999996</v>
      </c>
      <c r="Q474" s="130">
        <v>3.0554361274712998E-5</v>
      </c>
      <c r="S474" s="129">
        <v>459</v>
      </c>
      <c r="T474" s="119">
        <v>4.5999999999999996</v>
      </c>
      <c r="U474" s="130">
        <v>4.6472662442455003E-3</v>
      </c>
      <c r="W474" s="129">
        <v>459</v>
      </c>
      <c r="X474" s="119">
        <v>4.5999999999999996</v>
      </c>
      <c r="Y474" s="130">
        <v>1.06617186733112E-3</v>
      </c>
    </row>
    <row r="475" spans="3:25" x14ac:dyDescent="0.25">
      <c r="C475" s="129">
        <v>460</v>
      </c>
      <c r="D475" s="118">
        <v>4.6100000000000003</v>
      </c>
      <c r="E475" s="130">
        <v>2.20487974173913E-5</v>
      </c>
      <c r="G475" s="129">
        <v>460</v>
      </c>
      <c r="H475" s="119">
        <v>4.6100000000000003</v>
      </c>
      <c r="I475" s="130">
        <v>1.1686101558858501E-4</v>
      </c>
      <c r="K475" s="129">
        <v>460</v>
      </c>
      <c r="L475" s="119">
        <v>4.6100000000000003</v>
      </c>
      <c r="M475" s="130">
        <v>1.5457591525473201E-4</v>
      </c>
      <c r="O475" s="129">
        <v>460</v>
      </c>
      <c r="P475" s="119">
        <v>4.6100000000000003</v>
      </c>
      <c r="Q475" s="130">
        <v>3.04274248413E-5</v>
      </c>
      <c r="S475" s="129">
        <v>460</v>
      </c>
      <c r="T475" s="119">
        <v>4.6100000000000003</v>
      </c>
      <c r="U475" s="130">
        <v>4.6338483388215796E-3</v>
      </c>
      <c r="W475" s="129">
        <v>460</v>
      </c>
      <c r="X475" s="119">
        <v>4.6100000000000003</v>
      </c>
      <c r="Y475" s="130">
        <v>1.06197241864472E-3</v>
      </c>
    </row>
    <row r="476" spans="3:25" x14ac:dyDescent="0.25">
      <c r="C476" s="129">
        <v>461</v>
      </c>
      <c r="D476" s="118">
        <v>4.62</v>
      </c>
      <c r="E476" s="130">
        <v>2.19736961042571E-5</v>
      </c>
      <c r="G476" s="129">
        <v>461</v>
      </c>
      <c r="H476" s="119">
        <v>4.62</v>
      </c>
      <c r="I476" s="130">
        <v>1.16330195892488E-4</v>
      </c>
      <c r="K476" s="129">
        <v>461</v>
      </c>
      <c r="L476" s="119">
        <v>4.62</v>
      </c>
      <c r="M476" s="130">
        <v>1.54073885535122E-4</v>
      </c>
      <c r="O476" s="129">
        <v>461</v>
      </c>
      <c r="P476" s="119">
        <v>4.62</v>
      </c>
      <c r="Q476" s="130">
        <v>3.03001799586966E-5</v>
      </c>
      <c r="S476" s="129">
        <v>461</v>
      </c>
      <c r="T476" s="119">
        <v>4.62</v>
      </c>
      <c r="U476" s="130">
        <v>4.6202923394733E-3</v>
      </c>
      <c r="W476" s="129">
        <v>461</v>
      </c>
      <c r="X476" s="119">
        <v>4.62</v>
      </c>
      <c r="Y476" s="130">
        <v>1.05779708427571E-3</v>
      </c>
    </row>
    <row r="477" spans="3:25" x14ac:dyDescent="0.25">
      <c r="C477" s="129">
        <v>462</v>
      </c>
      <c r="D477" s="118">
        <v>4.63</v>
      </c>
      <c r="E477" s="130">
        <v>2.1898982538226499E-5</v>
      </c>
      <c r="G477" s="129">
        <v>462</v>
      </c>
      <c r="H477" s="119">
        <v>4.63</v>
      </c>
      <c r="I477" s="130">
        <v>1.15800397702327E-4</v>
      </c>
      <c r="K477" s="129">
        <v>462</v>
      </c>
      <c r="L477" s="119">
        <v>4.63</v>
      </c>
      <c r="M477" s="130">
        <v>1.53569994885214E-4</v>
      </c>
      <c r="O477" s="129">
        <v>462</v>
      </c>
      <c r="P477" s="119">
        <v>4.63</v>
      </c>
      <c r="Q477" s="130">
        <v>3.0172637771548201E-5</v>
      </c>
      <c r="S477" s="129">
        <v>462</v>
      </c>
      <c r="T477" s="119">
        <v>4.63</v>
      </c>
      <c r="U477" s="130">
        <v>4.6066256296827196E-3</v>
      </c>
      <c r="W477" s="129">
        <v>462</v>
      </c>
      <c r="X477" s="119">
        <v>4.63</v>
      </c>
      <c r="Y477" s="130">
        <v>1.05364568541092E-3</v>
      </c>
    </row>
    <row r="478" spans="3:25" x14ac:dyDescent="0.25">
      <c r="C478" s="129">
        <v>463</v>
      </c>
      <c r="D478" s="118">
        <v>4.6399999999999997</v>
      </c>
      <c r="E478" s="130">
        <v>2.18246862030647E-5</v>
      </c>
      <c r="G478" s="129">
        <v>463</v>
      </c>
      <c r="H478" s="119">
        <v>4.6399999999999997</v>
      </c>
      <c r="I478" s="130">
        <v>1.1527164504536E-4</v>
      </c>
      <c r="K478" s="129">
        <v>463</v>
      </c>
      <c r="L478" s="119">
        <v>4.6399999999999997</v>
      </c>
      <c r="M478" s="130">
        <v>1.53064326864531E-4</v>
      </c>
      <c r="O478" s="129">
        <v>463</v>
      </c>
      <c r="P478" s="119">
        <v>4.6399999999999997</v>
      </c>
      <c r="Q478" s="130">
        <v>3.0044809456829499E-5</v>
      </c>
      <c r="S478" s="129">
        <v>463</v>
      </c>
      <c r="T478" s="119">
        <v>4.6399999999999997</v>
      </c>
      <c r="U478" s="130">
        <v>4.5928273388462703E-3</v>
      </c>
      <c r="W478" s="129">
        <v>463</v>
      </c>
      <c r="X478" s="119">
        <v>4.6399999999999997</v>
      </c>
      <c r="Y478" s="130">
        <v>1.04951804483176E-3</v>
      </c>
    </row>
    <row r="479" spans="3:25" x14ac:dyDescent="0.25">
      <c r="C479" s="129">
        <v>464</v>
      </c>
      <c r="D479" s="118">
        <v>4.6500000000000004</v>
      </c>
      <c r="E479" s="130">
        <v>2.1750763292305999E-5</v>
      </c>
      <c r="G479" s="129">
        <v>464</v>
      </c>
      <c r="H479" s="119">
        <v>4.6500000000000004</v>
      </c>
      <c r="I479" s="130">
        <v>1.14743961448413E-4</v>
      </c>
      <c r="K479" s="129">
        <v>464</v>
      </c>
      <c r="L479" s="119">
        <v>4.6500000000000004</v>
      </c>
      <c r="M479" s="130">
        <v>1.5255745295267E-4</v>
      </c>
      <c r="O479" s="129">
        <v>464</v>
      </c>
      <c r="P479" s="119">
        <v>4.6500000000000004</v>
      </c>
      <c r="Q479" s="130">
        <v>2.99167062193376E-5</v>
      </c>
      <c r="S479" s="129">
        <v>464</v>
      </c>
      <c r="T479" s="119">
        <v>4.6500000000000004</v>
      </c>
      <c r="U479" s="130">
        <v>4.5789135281715703E-3</v>
      </c>
      <c r="W479" s="129">
        <v>464</v>
      </c>
      <c r="X479" s="119">
        <v>4.6500000000000004</v>
      </c>
      <c r="Y479" s="130">
        <v>1.0454139868980299E-3</v>
      </c>
    </row>
    <row r="480" spans="3:25" x14ac:dyDescent="0.25">
      <c r="C480" s="129">
        <v>465</v>
      </c>
      <c r="D480" s="118">
        <v>4.66</v>
      </c>
      <c r="E480" s="130">
        <v>2.1677211093369201E-5</v>
      </c>
      <c r="G480" s="129">
        <v>465</v>
      </c>
      <c r="H480" s="119">
        <v>4.66</v>
      </c>
      <c r="I480" s="130">
        <v>1.14315862849272E-4</v>
      </c>
      <c r="K480" s="129">
        <v>465</v>
      </c>
      <c r="L480" s="119">
        <v>4.66</v>
      </c>
      <c r="M480" s="130">
        <v>1.5204922614589701E-4</v>
      </c>
      <c r="O480" s="129">
        <v>465</v>
      </c>
      <c r="P480" s="119">
        <v>4.66</v>
      </c>
      <c r="Q480" s="130">
        <v>2.9788339287240599E-5</v>
      </c>
      <c r="S480" s="129">
        <v>465</v>
      </c>
      <c r="T480" s="119">
        <v>4.66</v>
      </c>
      <c r="U480" s="130">
        <v>4.5648862234163798E-3</v>
      </c>
      <c r="W480" s="129">
        <v>465</v>
      </c>
      <c r="X480" s="119">
        <v>4.66</v>
      </c>
      <c r="Y480" s="130">
        <v>1.04133333753188E-3</v>
      </c>
    </row>
    <row r="481" spans="3:25" x14ac:dyDescent="0.25">
      <c r="C481" s="129">
        <v>466</v>
      </c>
      <c r="D481" s="118">
        <v>4.67</v>
      </c>
      <c r="E481" s="130">
        <v>2.16040269235601E-5</v>
      </c>
      <c r="G481" s="129">
        <v>466</v>
      </c>
      <c r="H481" s="119">
        <v>4.67</v>
      </c>
      <c r="I481" s="130">
        <v>1.14095743501106E-4</v>
      </c>
      <c r="K481" s="129">
        <v>466</v>
      </c>
      <c r="L481" s="119">
        <v>4.67</v>
      </c>
      <c r="M481" s="130">
        <v>1.5153945330399001E-4</v>
      </c>
      <c r="O481" s="129">
        <v>466</v>
      </c>
      <c r="P481" s="119">
        <v>4.67</v>
      </c>
      <c r="Q481" s="130">
        <v>2.9659752565034099E-5</v>
      </c>
      <c r="S481" s="129">
        <v>466</v>
      </c>
      <c r="T481" s="119">
        <v>4.67</v>
      </c>
      <c r="U481" s="130">
        <v>4.5507388126284796E-3</v>
      </c>
      <c r="W481" s="129">
        <v>466</v>
      </c>
      <c r="X481" s="119">
        <v>4.67</v>
      </c>
      <c r="Y481" s="130">
        <v>1.03727592420196E-3</v>
      </c>
    </row>
    <row r="482" spans="3:25" x14ac:dyDescent="0.25">
      <c r="C482" s="129">
        <v>467</v>
      </c>
      <c r="D482" s="118">
        <v>4.68</v>
      </c>
      <c r="E482" s="130">
        <v>2.15312081295888E-5</v>
      </c>
      <c r="G482" s="129">
        <v>467</v>
      </c>
      <c r="H482" s="119">
        <v>4.68</v>
      </c>
      <c r="I482" s="130">
        <v>1.1387449782106801E-4</v>
      </c>
      <c r="K482" s="129">
        <v>467</v>
      </c>
      <c r="L482" s="119">
        <v>4.68</v>
      </c>
      <c r="M482" s="130">
        <v>1.5102821214853999E-4</v>
      </c>
      <c r="O482" s="129">
        <v>467</v>
      </c>
      <c r="P482" s="119">
        <v>4.68</v>
      </c>
      <c r="Q482" s="130">
        <v>2.9531011630267301E-5</v>
      </c>
      <c r="S482" s="129">
        <v>467</v>
      </c>
      <c r="T482" s="119">
        <v>4.68</v>
      </c>
      <c r="U482" s="130">
        <v>4.5364951932158597E-3</v>
      </c>
      <c r="W482" s="129">
        <v>467</v>
      </c>
      <c r="X482" s="119">
        <v>4.68</v>
      </c>
      <c r="Y482" s="130">
        <v>1.03324295601321E-3</v>
      </c>
    </row>
    <row r="483" spans="3:25" x14ac:dyDescent="0.25">
      <c r="C483" s="129">
        <v>468</v>
      </c>
      <c r="D483" s="118">
        <v>4.6900000000000004</v>
      </c>
      <c r="E483" s="130">
        <v>2.1458752087096001E-5</v>
      </c>
      <c r="G483" s="129">
        <v>468</v>
      </c>
      <c r="H483" s="119">
        <v>4.6900000000000004</v>
      </c>
      <c r="I483" s="130">
        <v>1.1365212050754799E-4</v>
      </c>
      <c r="K483" s="129">
        <v>468</v>
      </c>
      <c r="L483" s="119">
        <v>4.6900000000000004</v>
      </c>
      <c r="M483" s="130">
        <v>1.5051557896549099E-4</v>
      </c>
      <c r="O483" s="129">
        <v>468</v>
      </c>
      <c r="P483" s="119">
        <v>4.6900000000000004</v>
      </c>
      <c r="Q483" s="130">
        <v>2.9402039172176401E-5</v>
      </c>
      <c r="S483" s="129">
        <v>468</v>
      </c>
      <c r="T483" s="119">
        <v>4.6900000000000004</v>
      </c>
      <c r="U483" s="130">
        <v>4.5221358240259803E-3</v>
      </c>
      <c r="W483" s="129">
        <v>468</v>
      </c>
      <c r="X483" s="119">
        <v>4.6900000000000004</v>
      </c>
      <c r="Y483" s="130">
        <v>1.02923367681609E-3</v>
      </c>
    </row>
    <row r="484" spans="3:25" x14ac:dyDescent="0.25">
      <c r="C484" s="129">
        <v>469</v>
      </c>
      <c r="D484" s="118">
        <v>4.7</v>
      </c>
      <c r="E484" s="130">
        <v>2.1386656200189799E-5</v>
      </c>
      <c r="G484" s="129">
        <v>469</v>
      </c>
      <c r="H484" s="119">
        <v>4.7</v>
      </c>
      <c r="I484" s="130">
        <v>1.13428607242138E-4</v>
      </c>
      <c r="K484" s="129">
        <v>469</v>
      </c>
      <c r="L484" s="119">
        <v>4.7</v>
      </c>
      <c r="M484" s="130">
        <v>1.50001628623354E-4</v>
      </c>
      <c r="O484" s="129">
        <v>469</v>
      </c>
      <c r="P484" s="119">
        <v>4.7</v>
      </c>
      <c r="Q484" s="130">
        <v>2.9272846470599899E-5</v>
      </c>
      <c r="S484" s="129">
        <v>469</v>
      </c>
      <c r="T484" s="119">
        <v>4.7</v>
      </c>
      <c r="U484" s="130">
        <v>4.5076797816733499E-3</v>
      </c>
      <c r="W484" s="129">
        <v>469</v>
      </c>
      <c r="X484" s="119">
        <v>4.7</v>
      </c>
      <c r="Y484" s="130">
        <v>1.0252470948211401E-3</v>
      </c>
    </row>
    <row r="485" spans="3:25" x14ac:dyDescent="0.25">
      <c r="C485" s="129">
        <v>470</v>
      </c>
      <c r="D485" s="118">
        <v>4.71</v>
      </c>
      <c r="E485" s="130">
        <v>2.1314917900992502E-5</v>
      </c>
      <c r="G485" s="129">
        <v>470</v>
      </c>
      <c r="H485" s="119">
        <v>4.71</v>
      </c>
      <c r="I485" s="130">
        <v>1.13203954655996E-4</v>
      </c>
      <c r="K485" s="129">
        <v>470</v>
      </c>
      <c r="L485" s="119">
        <v>4.71</v>
      </c>
      <c r="M485" s="130">
        <v>1.4948643459141399E-4</v>
      </c>
      <c r="O485" s="129">
        <v>470</v>
      </c>
      <c r="P485" s="119">
        <v>4.71</v>
      </c>
      <c r="Q485" s="130">
        <v>2.9143444807724499E-5</v>
      </c>
      <c r="S485" s="129">
        <v>470</v>
      </c>
      <c r="T485" s="119">
        <v>4.71</v>
      </c>
      <c r="U485" s="130">
        <v>4.4931223481412402E-3</v>
      </c>
      <c r="W485" s="129">
        <v>470</v>
      </c>
      <c r="X485" s="119">
        <v>4.71</v>
      </c>
      <c r="Y485" s="130">
        <v>1.0212830439433301E-3</v>
      </c>
    </row>
    <row r="486" spans="3:25" x14ac:dyDescent="0.25">
      <c r="C486" s="129">
        <v>471</v>
      </c>
      <c r="D486" s="118">
        <v>4.72</v>
      </c>
      <c r="E486" s="130">
        <v>2.12435505967861E-5</v>
      </c>
      <c r="G486" s="129">
        <v>471</v>
      </c>
      <c r="H486" s="119">
        <v>4.72</v>
      </c>
      <c r="I486" s="130">
        <v>1.1297816029699799E-4</v>
      </c>
      <c r="K486" s="129">
        <v>471</v>
      </c>
      <c r="L486" s="119">
        <v>4.72</v>
      </c>
      <c r="M486" s="130">
        <v>1.4897006895788501E-4</v>
      </c>
      <c r="O486" s="129">
        <v>471</v>
      </c>
      <c r="P486" s="119">
        <v>4.72</v>
      </c>
      <c r="Q486" s="130">
        <v>2.90138454639891E-5</v>
      </c>
      <c r="S486" s="129">
        <v>471</v>
      </c>
      <c r="T486" s="119">
        <v>4.72</v>
      </c>
      <c r="U486" s="130">
        <v>4.4784647126523301E-3</v>
      </c>
      <c r="W486" s="129">
        <v>471</v>
      </c>
      <c r="X486" s="119">
        <v>4.72</v>
      </c>
      <c r="Y486" s="130">
        <v>1.0173413595612401E-3</v>
      </c>
    </row>
    <row r="487" spans="3:25" x14ac:dyDescent="0.25">
      <c r="C487" s="129">
        <v>472</v>
      </c>
      <c r="D487" s="118">
        <v>4.7300000000000004</v>
      </c>
      <c r="E487" s="130">
        <v>2.1172565347830399E-5</v>
      </c>
      <c r="G487" s="129">
        <v>472</v>
      </c>
      <c r="H487" s="119">
        <v>4.7300000000000004</v>
      </c>
      <c r="I487" s="130">
        <v>1.12751222597714E-4</v>
      </c>
      <c r="K487" s="129">
        <v>472</v>
      </c>
      <c r="L487" s="119">
        <v>4.7300000000000004</v>
      </c>
      <c r="M487" s="130">
        <v>1.48452919414199E-4</v>
      </c>
      <c r="O487" s="129">
        <v>472</v>
      </c>
      <c r="P487" s="119">
        <v>4.7300000000000004</v>
      </c>
      <c r="Q487" s="130">
        <v>2.8884059714059899E-5</v>
      </c>
      <c r="S487" s="129">
        <v>472</v>
      </c>
      <c r="T487" s="119">
        <v>4.7300000000000004</v>
      </c>
      <c r="U487" s="130">
        <v>4.4637209171442599E-3</v>
      </c>
      <c r="W487" s="129">
        <v>472</v>
      </c>
      <c r="X487" s="119">
        <v>4.7300000000000004</v>
      </c>
      <c r="Y487" s="130">
        <v>1.0134218785023E-3</v>
      </c>
    </row>
    <row r="488" spans="3:25" x14ac:dyDescent="0.25">
      <c r="C488" s="129">
        <v>473</v>
      </c>
      <c r="D488" s="118">
        <v>4.74</v>
      </c>
      <c r="E488" s="130">
        <v>2.1101929604462899E-5</v>
      </c>
      <c r="G488" s="129">
        <v>473</v>
      </c>
      <c r="H488" s="119">
        <v>4.74</v>
      </c>
      <c r="I488" s="130">
        <v>1.12523140844173E-4</v>
      </c>
      <c r="K488" s="129">
        <v>473</v>
      </c>
      <c r="L488" s="119">
        <v>4.74</v>
      </c>
      <c r="M488" s="130">
        <v>1.4793511796807601E-4</v>
      </c>
      <c r="O488" s="129">
        <v>473</v>
      </c>
      <c r="P488" s="119">
        <v>4.74</v>
      </c>
      <c r="Q488" s="130">
        <v>2.8754098822870602E-5</v>
      </c>
      <c r="S488" s="129">
        <v>473</v>
      </c>
      <c r="T488" s="119">
        <v>4.74</v>
      </c>
      <c r="U488" s="130">
        <v>4.4488759601241596E-3</v>
      </c>
      <c r="W488" s="129">
        <v>473</v>
      </c>
      <c r="X488" s="119">
        <v>4.74</v>
      </c>
      <c r="Y488" s="130">
        <v>1.0095244390282501E-3</v>
      </c>
    </row>
    <row r="489" spans="3:25" x14ac:dyDescent="0.25">
      <c r="C489" s="129">
        <v>474</v>
      </c>
      <c r="D489" s="118">
        <v>4.75</v>
      </c>
      <c r="E489" s="130">
        <v>2.1031640912670401E-5</v>
      </c>
      <c r="G489" s="129">
        <v>474</v>
      </c>
      <c r="H489" s="119">
        <v>4.75</v>
      </c>
      <c r="I489" s="130">
        <v>1.12293915145396E-4</v>
      </c>
      <c r="K489" s="129">
        <v>474</v>
      </c>
      <c r="L489" s="119">
        <v>4.75</v>
      </c>
      <c r="M489" s="130">
        <v>1.4741634327746501E-4</v>
      </c>
      <c r="O489" s="129">
        <v>474</v>
      </c>
      <c r="P489" s="119">
        <v>4.75</v>
      </c>
      <c r="Q489" s="130">
        <v>2.8623974041733599E-5</v>
      </c>
      <c r="S489" s="129">
        <v>474</v>
      </c>
      <c r="T489" s="119">
        <v>4.75</v>
      </c>
      <c r="U489" s="130">
        <v>4.4339550819669201E-3</v>
      </c>
      <c r="W489" s="129">
        <v>474</v>
      </c>
      <c r="X489" s="119">
        <v>4.75</v>
      </c>
      <c r="Y489" s="130">
        <v>1.0056488808206699E-3</v>
      </c>
    </row>
    <row r="490" spans="3:25" x14ac:dyDescent="0.25">
      <c r="C490" s="129">
        <v>475</v>
      </c>
      <c r="D490" s="118">
        <v>4.76</v>
      </c>
      <c r="E490" s="130">
        <v>2.0961696844244202E-5</v>
      </c>
      <c r="G490" s="129">
        <v>475</v>
      </c>
      <c r="H490" s="119">
        <v>4.76</v>
      </c>
      <c r="I490" s="130">
        <v>1.12063546403695E-4</v>
      </c>
      <c r="K490" s="129">
        <v>475</v>
      </c>
      <c r="L490" s="119">
        <v>4.76</v>
      </c>
      <c r="M490" s="130">
        <v>1.46896662178507E-4</v>
      </c>
      <c r="O490" s="129">
        <v>475</v>
      </c>
      <c r="P490" s="119">
        <v>4.76</v>
      </c>
      <c r="Q490" s="130">
        <v>2.8493696604524599E-5</v>
      </c>
      <c r="S490" s="129">
        <v>475</v>
      </c>
      <c r="T490" s="119">
        <v>4.76</v>
      </c>
      <c r="U490" s="130">
        <v>4.4189405657434899E-3</v>
      </c>
      <c r="W490" s="129">
        <v>475</v>
      </c>
      <c r="X490" s="119">
        <v>4.76</v>
      </c>
      <c r="Y490" s="130">
        <v>1.0017950449667801E-3</v>
      </c>
    </row>
    <row r="491" spans="3:25" x14ac:dyDescent="0.25">
      <c r="C491" s="129">
        <v>476</v>
      </c>
      <c r="D491" s="118">
        <v>4.7699999999999996</v>
      </c>
      <c r="E491" s="130">
        <v>2.08920949963804E-5</v>
      </c>
      <c r="G491" s="129">
        <v>476</v>
      </c>
      <c r="H491" s="119">
        <v>4.7699999999999996</v>
      </c>
      <c r="I491" s="130">
        <v>1.11832290706794E-4</v>
      </c>
      <c r="K491" s="129">
        <v>476</v>
      </c>
      <c r="L491" s="119">
        <v>4.7699999999999996</v>
      </c>
      <c r="M491" s="130">
        <v>1.4637614021615001E-4</v>
      </c>
      <c r="O491" s="129">
        <v>476</v>
      </c>
      <c r="P491" s="119">
        <v>4.7699999999999996</v>
      </c>
      <c r="Q491" s="130">
        <v>2.8363277723935401E-5</v>
      </c>
      <c r="S491" s="129">
        <v>476</v>
      </c>
      <c r="T491" s="119">
        <v>4.7699999999999996</v>
      </c>
      <c r="U491" s="130">
        <v>4.4038476311643098E-3</v>
      </c>
      <c r="W491" s="129">
        <v>476</v>
      </c>
      <c r="X491" s="119">
        <v>4.7699999999999996</v>
      </c>
      <c r="Y491" s="130">
        <v>9.9796344354327799E-4</v>
      </c>
    </row>
    <row r="492" spans="3:25" x14ac:dyDescent="0.25">
      <c r="C492" s="129">
        <v>477</v>
      </c>
      <c r="D492" s="118">
        <v>4.78</v>
      </c>
      <c r="E492" s="130">
        <v>2.0822832991287799E-5</v>
      </c>
      <c r="G492" s="129">
        <v>477</v>
      </c>
      <c r="H492" s="119">
        <v>4.78</v>
      </c>
      <c r="I492" s="130">
        <v>1.11599924382015E-4</v>
      </c>
      <c r="K492" s="129">
        <v>477</v>
      </c>
      <c r="L492" s="119">
        <v>4.78</v>
      </c>
      <c r="M492" s="130">
        <v>1.4585484166186301E-4</v>
      </c>
      <c r="O492" s="129">
        <v>477</v>
      </c>
      <c r="P492" s="119">
        <v>4.78</v>
      </c>
      <c r="Q492" s="130">
        <v>2.8232799034817E-5</v>
      </c>
      <c r="S492" s="129">
        <v>477</v>
      </c>
      <c r="T492" s="119">
        <v>4.78</v>
      </c>
      <c r="U492" s="130">
        <v>4.3886743180448903E-3</v>
      </c>
      <c r="W492" s="129">
        <v>477</v>
      </c>
      <c r="X492" s="119">
        <v>4.78</v>
      </c>
      <c r="Y492" s="130">
        <v>9.9415458246155893E-4</v>
      </c>
    </row>
    <row r="493" spans="3:25" x14ac:dyDescent="0.25">
      <c r="C493" s="129">
        <v>478</v>
      </c>
      <c r="D493" s="118">
        <v>4.79</v>
      </c>
      <c r="E493" s="130">
        <v>2.0753908475803499E-5</v>
      </c>
      <c r="G493" s="129">
        <v>478</v>
      </c>
      <c r="H493" s="119">
        <v>4.79</v>
      </c>
      <c r="I493" s="130">
        <v>1.11366422125874E-4</v>
      </c>
      <c r="K493" s="129">
        <v>478</v>
      </c>
      <c r="L493" s="119">
        <v>4.79</v>
      </c>
      <c r="M493" s="130">
        <v>1.4533282953125499E-4</v>
      </c>
      <c r="O493" s="129">
        <v>478</v>
      </c>
      <c r="P493" s="119">
        <v>4.79</v>
      </c>
      <c r="Q493" s="130">
        <v>2.8102238036208999E-5</v>
      </c>
      <c r="S493" s="129">
        <v>478</v>
      </c>
      <c r="T493" s="119">
        <v>4.79</v>
      </c>
      <c r="U493" s="130">
        <v>4.3734206058657502E-3</v>
      </c>
      <c r="W493" s="129">
        <v>478</v>
      </c>
      <c r="X493" s="119">
        <v>4.79</v>
      </c>
      <c r="Y493" s="130">
        <v>9.9036694786138195E-4</v>
      </c>
    </row>
    <row r="494" spans="3:25" x14ac:dyDescent="0.25">
      <c r="C494" s="129">
        <v>479</v>
      </c>
      <c r="D494" s="118">
        <v>4.8</v>
      </c>
      <c r="E494" s="130">
        <v>2.0685319121016599E-5</v>
      </c>
      <c r="G494" s="129">
        <v>479</v>
      </c>
      <c r="H494" s="119">
        <v>4.8</v>
      </c>
      <c r="I494" s="130">
        <v>1.11131787659506E-4</v>
      </c>
      <c r="K494" s="129">
        <v>479</v>
      </c>
      <c r="L494" s="119">
        <v>4.8</v>
      </c>
      <c r="M494" s="130">
        <v>1.4481016560158899E-4</v>
      </c>
      <c r="O494" s="129">
        <v>479</v>
      </c>
      <c r="P494" s="119">
        <v>4.8</v>
      </c>
      <c r="Q494" s="130">
        <v>2.79715674622854E-5</v>
      </c>
      <c r="S494" s="129">
        <v>479</v>
      </c>
      <c r="T494" s="119">
        <v>4.8</v>
      </c>
      <c r="U494" s="130">
        <v>4.3580988960159597E-3</v>
      </c>
      <c r="W494" s="129">
        <v>479</v>
      </c>
      <c r="X494" s="119">
        <v>4.8</v>
      </c>
      <c r="Y494" s="130">
        <v>9.8660038668126494E-4</v>
      </c>
    </row>
    <row r="495" spans="3:25" x14ac:dyDescent="0.25">
      <c r="C495" s="129">
        <v>480</v>
      </c>
      <c r="D495" s="118">
        <v>4.8099999999999996</v>
      </c>
      <c r="E495" s="130">
        <v>2.06170626218997E-5</v>
      </c>
      <c r="G495" s="129">
        <v>480</v>
      </c>
      <c r="H495" s="119">
        <v>4.8099999999999996</v>
      </c>
      <c r="I495" s="130">
        <v>1.1089602536168599E-4</v>
      </c>
      <c r="K495" s="129">
        <v>480</v>
      </c>
      <c r="L495" s="119">
        <v>4.8099999999999996</v>
      </c>
      <c r="M495" s="130">
        <v>1.44286910429201E-4</v>
      </c>
      <c r="O495" s="129">
        <v>480</v>
      </c>
      <c r="P495" s="119">
        <v>4.8099999999999996</v>
      </c>
      <c r="Q495" s="130">
        <v>2.78407984103594E-5</v>
      </c>
      <c r="S495" s="129">
        <v>480</v>
      </c>
      <c r="T495" s="119">
        <v>4.8099999999999996</v>
      </c>
      <c r="U495" s="130">
        <v>4.3426953182574496E-3</v>
      </c>
      <c r="W495" s="129">
        <v>480</v>
      </c>
      <c r="X495" s="119">
        <v>4.8099999999999996</v>
      </c>
      <c r="Y495" s="130">
        <v>9.8285474719093306E-4</v>
      </c>
    </row>
    <row r="496" spans="3:25" x14ac:dyDescent="0.25">
      <c r="C496" s="129">
        <v>481</v>
      </c>
      <c r="D496" s="118">
        <v>4.82</v>
      </c>
      <c r="E496" s="130">
        <v>2.05491588267927E-5</v>
      </c>
      <c r="G496" s="129">
        <v>481</v>
      </c>
      <c r="H496" s="119">
        <v>4.82</v>
      </c>
      <c r="I496" s="130">
        <v>1.10659140243361E-4</v>
      </c>
      <c r="K496" s="129">
        <v>481</v>
      </c>
      <c r="L496" s="119">
        <v>4.82</v>
      </c>
      <c r="M496" s="130">
        <v>1.43763695653909E-4</v>
      </c>
      <c r="O496" s="129">
        <v>481</v>
      </c>
      <c r="P496" s="119">
        <v>4.82</v>
      </c>
      <c r="Q496" s="130">
        <v>2.7709941939227299E-5</v>
      </c>
      <c r="S496" s="129">
        <v>481</v>
      </c>
      <c r="T496" s="119">
        <v>4.82</v>
      </c>
      <c r="U496" s="130">
        <v>4.3272352625527404E-3</v>
      </c>
      <c r="W496" s="129">
        <v>481</v>
      </c>
      <c r="X496" s="119">
        <v>4.82</v>
      </c>
      <c r="Y496" s="130">
        <v>9.7912987897806592E-4</v>
      </c>
    </row>
    <row r="497" spans="3:25" x14ac:dyDescent="0.25">
      <c r="C497" s="129">
        <v>482</v>
      </c>
      <c r="D497" s="118">
        <v>4.83</v>
      </c>
      <c r="E497" s="130">
        <v>2.04816033972617E-5</v>
      </c>
      <c r="G497" s="129">
        <v>482</v>
      </c>
      <c r="H497" s="119">
        <v>4.83</v>
      </c>
      <c r="I497" s="130">
        <v>1.10421137922841E-4</v>
      </c>
      <c r="K497" s="129">
        <v>482</v>
      </c>
      <c r="L497" s="119">
        <v>4.83</v>
      </c>
      <c r="M497" s="130">
        <v>1.4324007072892799E-4</v>
      </c>
      <c r="O497" s="129">
        <v>482</v>
      </c>
      <c r="P497" s="119">
        <v>4.83</v>
      </c>
      <c r="Q497" s="130">
        <v>2.7579009065869201E-5</v>
      </c>
      <c r="S497" s="129">
        <v>482</v>
      </c>
      <c r="T497" s="119">
        <v>4.83</v>
      </c>
      <c r="U497" s="130">
        <v>4.3116973503154396E-3</v>
      </c>
      <c r="W497" s="129">
        <v>482</v>
      </c>
      <c r="X497" s="119">
        <v>4.83</v>
      </c>
      <c r="Y497" s="130">
        <v>9.7542563293517501E-4</v>
      </c>
    </row>
    <row r="498" spans="3:25" x14ac:dyDescent="0.25">
      <c r="C498" s="129">
        <v>483</v>
      </c>
      <c r="D498" s="118">
        <v>4.84</v>
      </c>
      <c r="E498" s="130">
        <v>2.0414373551986901E-5</v>
      </c>
      <c r="G498" s="129">
        <v>483</v>
      </c>
      <c r="H498" s="119">
        <v>4.84</v>
      </c>
      <c r="I498" s="130">
        <v>1.10182024601634E-4</v>
      </c>
      <c r="K498" s="129">
        <v>483</v>
      </c>
      <c r="L498" s="119">
        <v>4.84</v>
      </c>
      <c r="M498" s="130">
        <v>1.4271601994841299E-4</v>
      </c>
      <c r="O498" s="129">
        <v>483</v>
      </c>
      <c r="P498" s="119">
        <v>4.84</v>
      </c>
      <c r="Q498" s="130">
        <v>2.74480107622265E-5</v>
      </c>
      <c r="S498" s="129">
        <v>483</v>
      </c>
      <c r="T498" s="119">
        <v>4.84</v>
      </c>
      <c r="U498" s="130">
        <v>4.2961036824548902E-3</v>
      </c>
      <c r="W498" s="129">
        <v>483</v>
      </c>
      <c r="X498" s="119">
        <v>4.84</v>
      </c>
      <c r="Y498" s="130">
        <v>9.7174186124662798E-4</v>
      </c>
    </row>
    <row r="499" spans="3:25" x14ac:dyDescent="0.25">
      <c r="C499" s="129">
        <v>484</v>
      </c>
      <c r="D499" s="118">
        <v>4.8499999999999996</v>
      </c>
      <c r="E499" s="130">
        <v>2.0347467083490599E-5</v>
      </c>
      <c r="G499" s="129">
        <v>484</v>
      </c>
      <c r="H499" s="119">
        <v>4.8499999999999996</v>
      </c>
      <c r="I499" s="130">
        <v>1.09941807040927E-4</v>
      </c>
      <c r="K499" s="129">
        <v>484</v>
      </c>
      <c r="L499" s="119">
        <v>4.8499999999999996</v>
      </c>
      <c r="M499" s="130">
        <v>1.4219159924861599E-4</v>
      </c>
      <c r="O499" s="129">
        <v>484</v>
      </c>
      <c r="P499" s="119">
        <v>4.8499999999999996</v>
      </c>
      <c r="Q499" s="130">
        <v>2.7316957952058601E-5</v>
      </c>
      <c r="S499" s="129">
        <v>484</v>
      </c>
      <c r="T499" s="119">
        <v>4.8499999999999996</v>
      </c>
      <c r="U499" s="130">
        <v>4.2804418316275397E-3</v>
      </c>
      <c r="W499" s="129">
        <v>484</v>
      </c>
      <c r="X499" s="119">
        <v>4.8499999999999996</v>
      </c>
      <c r="Y499" s="130">
        <v>9.6807841737581602E-4</v>
      </c>
    </row>
    <row r="500" spans="3:25" x14ac:dyDescent="0.25">
      <c r="C500" s="129">
        <v>485</v>
      </c>
      <c r="D500" s="118">
        <v>4.8600000000000003</v>
      </c>
      <c r="E500" s="130">
        <v>2.0280881806373799E-5</v>
      </c>
      <c r="G500" s="129">
        <v>485</v>
      </c>
      <c r="H500" s="119">
        <v>4.8600000000000003</v>
      </c>
      <c r="I500" s="130">
        <v>1.0970049253867601E-4</v>
      </c>
      <c r="K500" s="129">
        <v>485</v>
      </c>
      <c r="L500" s="119">
        <v>4.8600000000000003</v>
      </c>
      <c r="M500" s="130">
        <v>1.4166686342992799E-4</v>
      </c>
      <c r="O500" s="129">
        <v>485</v>
      </c>
      <c r="P500" s="119">
        <v>4.8600000000000003</v>
      </c>
      <c r="Q500" s="130">
        <v>2.71858615078767E-5</v>
      </c>
      <c r="S500" s="129">
        <v>485</v>
      </c>
      <c r="T500" s="119">
        <v>4.8600000000000003</v>
      </c>
      <c r="U500" s="130">
        <v>4.26472374019367E-3</v>
      </c>
      <c r="W500" s="129">
        <v>485</v>
      </c>
      <c r="X500" s="119">
        <v>4.8600000000000003</v>
      </c>
      <c r="Y500" s="130">
        <v>9.6443515605245495E-4</v>
      </c>
    </row>
    <row r="501" spans="3:25" x14ac:dyDescent="0.25">
      <c r="C501" s="129">
        <v>486</v>
      </c>
      <c r="D501" s="118">
        <v>4.87</v>
      </c>
      <c r="E501" s="130">
        <v>2.0214615556989299E-5</v>
      </c>
      <c r="G501" s="129">
        <v>486</v>
      </c>
      <c r="H501" s="119">
        <v>4.87</v>
      </c>
      <c r="I501" s="130">
        <v>1.09458088907318E-4</v>
      </c>
      <c r="K501" s="129">
        <v>486</v>
      </c>
      <c r="L501" s="119">
        <v>4.87</v>
      </c>
      <c r="M501" s="130">
        <v>1.4114186617355799E-4</v>
      </c>
      <c r="O501" s="129">
        <v>486</v>
      </c>
      <c r="P501" s="119">
        <v>4.87</v>
      </c>
      <c r="Q501" s="130">
        <v>2.7054732247956801E-5</v>
      </c>
      <c r="S501" s="129">
        <v>486</v>
      </c>
      <c r="T501" s="119">
        <v>4.87</v>
      </c>
      <c r="U501" s="130">
        <v>4.2489471696213303E-3</v>
      </c>
      <c r="W501" s="129">
        <v>486</v>
      </c>
      <c r="X501" s="119">
        <v>4.87</v>
      </c>
      <c r="Y501" s="130">
        <v>9.6081313136345595E-4</v>
      </c>
    </row>
    <row r="502" spans="3:25" x14ac:dyDescent="0.25">
      <c r="C502" s="129">
        <v>487</v>
      </c>
      <c r="D502" s="118">
        <v>4.88</v>
      </c>
      <c r="E502" s="130">
        <v>2.0148666193122298E-5</v>
      </c>
      <c r="G502" s="129">
        <v>487</v>
      </c>
      <c r="H502" s="119">
        <v>4.88</v>
      </c>
      <c r="I502" s="130">
        <v>1.09214604452072E-4</v>
      </c>
      <c r="K502" s="129">
        <v>487</v>
      </c>
      <c r="L502" s="119">
        <v>4.88</v>
      </c>
      <c r="M502" s="130">
        <v>1.4061666005806E-4</v>
      </c>
      <c r="O502" s="129">
        <v>487</v>
      </c>
      <c r="P502" s="119">
        <v>4.88</v>
      </c>
      <c r="Q502" s="130">
        <v>2.69235809334313E-5</v>
      </c>
      <c r="S502" s="129">
        <v>487</v>
      </c>
      <c r="T502" s="119">
        <v>4.88</v>
      </c>
      <c r="U502" s="130">
        <v>4.23311435743828E-3</v>
      </c>
      <c r="W502" s="129">
        <v>487</v>
      </c>
      <c r="X502" s="119">
        <v>4.88</v>
      </c>
      <c r="Y502" s="130">
        <v>9.5721162779293495E-4</v>
      </c>
    </row>
    <row r="503" spans="3:25" x14ac:dyDescent="0.25">
      <c r="C503" s="129">
        <v>488</v>
      </c>
      <c r="D503" s="118">
        <v>4.8899999999999997</v>
      </c>
      <c r="E503" s="130">
        <v>2.00830315936752E-5</v>
      </c>
      <c r="G503" s="129">
        <v>488</v>
      </c>
      <c r="H503" s="119">
        <v>4.8899999999999997</v>
      </c>
      <c r="I503" s="130">
        <v>1.08970047949831E-4</v>
      </c>
      <c r="K503" s="129">
        <v>488</v>
      </c>
      <c r="L503" s="119">
        <v>4.8899999999999997</v>
      </c>
      <c r="M503" s="130">
        <v>1.4009129657573799E-4</v>
      </c>
      <c r="O503" s="129">
        <v>488</v>
      </c>
      <c r="P503" s="119">
        <v>4.8899999999999997</v>
      </c>
      <c r="Q503" s="130">
        <v>2.6792435355255701E-5</v>
      </c>
      <c r="S503" s="129">
        <v>488</v>
      </c>
      <c r="T503" s="119">
        <v>4.8899999999999997</v>
      </c>
      <c r="U503" s="130">
        <v>4.2172319678473302E-3</v>
      </c>
      <c r="W503" s="129">
        <v>488</v>
      </c>
      <c r="X503" s="119">
        <v>4.8899999999999997</v>
      </c>
      <c r="Y503" s="130">
        <v>9.5362985392051405E-4</v>
      </c>
    </row>
    <row r="504" spans="3:25" x14ac:dyDescent="0.25">
      <c r="C504" s="129">
        <v>489</v>
      </c>
      <c r="D504" s="118">
        <v>4.9000000000000004</v>
      </c>
      <c r="E504" s="130">
        <v>2.0017709658361801E-5</v>
      </c>
      <c r="G504" s="129">
        <v>489</v>
      </c>
      <c r="H504" s="119">
        <v>4.9000000000000004</v>
      </c>
      <c r="I504" s="130">
        <v>1.0872442862861901E-4</v>
      </c>
      <c r="K504" s="129">
        <v>489</v>
      </c>
      <c r="L504" s="119">
        <v>4.9000000000000004</v>
      </c>
      <c r="M504" s="130">
        <v>1.39565826148904E-4</v>
      </c>
      <c r="O504" s="129">
        <v>489</v>
      </c>
      <c r="P504" s="119">
        <v>4.9000000000000004</v>
      </c>
      <c r="Q504" s="130">
        <v>2.6661366739179899E-5</v>
      </c>
      <c r="S504" s="129">
        <v>489</v>
      </c>
      <c r="T504" s="119">
        <v>4.9000000000000004</v>
      </c>
      <c r="U504" s="130">
        <v>4.2012938103287304E-3</v>
      </c>
      <c r="W504" s="129">
        <v>489</v>
      </c>
      <c r="X504" s="119">
        <v>4.9000000000000004</v>
      </c>
      <c r="Y504" s="130">
        <v>9.5006766973975299E-4</v>
      </c>
    </row>
    <row r="505" spans="3:25" x14ac:dyDescent="0.25">
      <c r="C505" s="129">
        <v>490</v>
      </c>
      <c r="D505" s="118">
        <v>4.91</v>
      </c>
      <c r="E505" s="130">
        <v>1.99526983074039E-5</v>
      </c>
      <c r="G505" s="129">
        <v>490</v>
      </c>
      <c r="H505" s="119">
        <v>4.91</v>
      </c>
      <c r="I505" s="130">
        <v>1.0847775614761099E-4</v>
      </c>
      <c r="K505" s="129">
        <v>490</v>
      </c>
      <c r="L505" s="119">
        <v>4.91</v>
      </c>
      <c r="M505" s="130">
        <v>1.3904082026940101E-4</v>
      </c>
      <c r="O505" s="129">
        <v>490</v>
      </c>
      <c r="P505" s="119">
        <v>4.91</v>
      </c>
      <c r="Q505" s="130">
        <v>2.6530306417130701E-5</v>
      </c>
      <c r="S505" s="129">
        <v>490</v>
      </c>
      <c r="T505" s="119">
        <v>4.91</v>
      </c>
      <c r="U505" s="130">
        <v>4.1853141928990204E-3</v>
      </c>
      <c r="W505" s="129">
        <v>490</v>
      </c>
      <c r="X505" s="119">
        <v>4.91</v>
      </c>
      <c r="Y505" s="130">
        <v>9.46524936444468E-4</v>
      </c>
    </row>
    <row r="506" spans="3:25" x14ac:dyDescent="0.25">
      <c r="C506" s="129">
        <v>491</v>
      </c>
      <c r="D506" s="118">
        <v>4.92</v>
      </c>
      <c r="E506" s="130">
        <v>1.9887995481235999E-5</v>
      </c>
      <c r="G506" s="129">
        <v>491</v>
      </c>
      <c r="H506" s="119">
        <v>4.92</v>
      </c>
      <c r="I506" s="130">
        <v>1.0823004057770799E-4</v>
      </c>
      <c r="K506" s="129">
        <v>491</v>
      </c>
      <c r="L506" s="119">
        <v>4.92</v>
      </c>
      <c r="M506" s="130">
        <v>1.3851586289421699E-4</v>
      </c>
      <c r="O506" s="129">
        <v>491</v>
      </c>
      <c r="P506" s="119">
        <v>4.92</v>
      </c>
      <c r="Q506" s="130">
        <v>2.6399264902352E-5</v>
      </c>
      <c r="S506" s="129">
        <v>491</v>
      </c>
      <c r="T506" s="119">
        <v>4.92</v>
      </c>
      <c r="U506" s="130">
        <v>4.1692797464846897E-3</v>
      </c>
      <c r="W506" s="129">
        <v>491</v>
      </c>
      <c r="X506" s="119">
        <v>4.92</v>
      </c>
      <c r="Y506" s="130">
        <v>9.4300151641687504E-4</v>
      </c>
    </row>
    <row r="507" spans="3:25" x14ac:dyDescent="0.25">
      <c r="C507" s="129">
        <v>492</v>
      </c>
      <c r="D507" s="118">
        <v>4.93</v>
      </c>
      <c r="E507" s="130">
        <v>1.9823622300115301E-5</v>
      </c>
      <c r="G507" s="129">
        <v>492</v>
      </c>
      <c r="H507" s="119">
        <v>4.93</v>
      </c>
      <c r="I507" s="130">
        <v>1.07981467306561E-4</v>
      </c>
      <c r="K507" s="129">
        <v>492</v>
      </c>
      <c r="L507" s="119">
        <v>4.93</v>
      </c>
      <c r="M507" s="130">
        <v>1.3799093512749001E-4</v>
      </c>
      <c r="O507" s="129">
        <v>492</v>
      </c>
      <c r="P507" s="119">
        <v>4.93</v>
      </c>
      <c r="Q507" s="130">
        <v>2.6268252637782402E-5</v>
      </c>
      <c r="S507" s="129">
        <v>492</v>
      </c>
      <c r="T507" s="119">
        <v>4.93</v>
      </c>
      <c r="U507" s="130">
        <v>4.1532111912741003E-3</v>
      </c>
      <c r="W507" s="129">
        <v>492</v>
      </c>
      <c r="X507" s="119">
        <v>4.93</v>
      </c>
      <c r="Y507" s="130">
        <v>9.3949727321592403E-4</v>
      </c>
    </row>
    <row r="508" spans="3:25" x14ac:dyDescent="0.25">
      <c r="C508" s="129">
        <v>493</v>
      </c>
      <c r="D508" s="118">
        <v>4.9400000000000004</v>
      </c>
      <c r="E508" s="130">
        <v>1.9759569304961099E-5</v>
      </c>
      <c r="G508" s="129">
        <v>493</v>
      </c>
      <c r="H508" s="119">
        <v>4.9400000000000004</v>
      </c>
      <c r="I508" s="130">
        <v>1.0773199016633499E-4</v>
      </c>
      <c r="K508" s="129">
        <v>493</v>
      </c>
      <c r="L508" s="119">
        <v>4.9400000000000004</v>
      </c>
      <c r="M508" s="130">
        <v>1.37466083360858E-4</v>
      </c>
      <c r="O508" s="129">
        <v>493</v>
      </c>
      <c r="P508" s="119">
        <v>4.9400000000000004</v>
      </c>
      <c r="Q508" s="130">
        <v>2.6137279993612399E-5</v>
      </c>
      <c r="S508" s="129">
        <v>493</v>
      </c>
      <c r="T508" s="119">
        <v>4.9400000000000004</v>
      </c>
      <c r="U508" s="130">
        <v>4.1370892017416599E-3</v>
      </c>
      <c r="W508" s="129">
        <v>493</v>
      </c>
      <c r="X508" s="119">
        <v>4.9400000000000004</v>
      </c>
      <c r="Y508" s="130">
        <v>9.3601207156573398E-4</v>
      </c>
    </row>
    <row r="509" spans="3:25" x14ac:dyDescent="0.25">
      <c r="C509" s="129">
        <v>494</v>
      </c>
      <c r="D509" s="118">
        <v>4.95</v>
      </c>
      <c r="E509" s="130">
        <v>1.9695818323993099E-5</v>
      </c>
      <c r="G509" s="129">
        <v>494</v>
      </c>
      <c r="H509" s="119">
        <v>4.95</v>
      </c>
      <c r="I509" s="130">
        <v>1.0748150131588701E-4</v>
      </c>
      <c r="K509" s="129">
        <v>494</v>
      </c>
      <c r="L509" s="119">
        <v>4.95</v>
      </c>
      <c r="M509" s="130">
        <v>1.3694135299461999E-4</v>
      </c>
      <c r="O509" s="129">
        <v>494</v>
      </c>
      <c r="P509" s="119">
        <v>4.95</v>
      </c>
      <c r="Q509" s="130">
        <v>2.6006357264920899E-5</v>
      </c>
      <c r="S509" s="129">
        <v>494</v>
      </c>
      <c r="T509" s="119">
        <v>4.95</v>
      </c>
      <c r="U509" s="130">
        <v>4.1209397059595804E-3</v>
      </c>
      <c r="W509" s="129">
        <v>494</v>
      </c>
      <c r="X509" s="119">
        <v>4.95</v>
      </c>
      <c r="Y509" s="130">
        <v>9.32545777344141E-4</v>
      </c>
    </row>
    <row r="510" spans="3:25" x14ac:dyDescent="0.25">
      <c r="C510" s="129">
        <v>495</v>
      </c>
      <c r="D510" s="118">
        <v>4.96</v>
      </c>
      <c r="E510" s="130">
        <v>1.9632367380623601E-5</v>
      </c>
      <c r="G510" s="129">
        <v>495</v>
      </c>
      <c r="H510" s="119">
        <v>4.96</v>
      </c>
      <c r="I510" s="130">
        <v>1.0723001224552199E-4</v>
      </c>
      <c r="K510" s="129">
        <v>495</v>
      </c>
      <c r="L510" s="119">
        <v>4.96</v>
      </c>
      <c r="M510" s="130">
        <v>1.3641678845309599E-4</v>
      </c>
      <c r="O510" s="129">
        <v>495</v>
      </c>
      <c r="P510" s="119">
        <v>4.96</v>
      </c>
      <c r="Q510" s="130">
        <v>2.58754946693847E-5</v>
      </c>
      <c r="S510" s="129">
        <v>495</v>
      </c>
      <c r="T510" s="119">
        <v>4.96</v>
      </c>
      <c r="U510" s="130">
        <v>4.1047401985008598E-3</v>
      </c>
      <c r="W510" s="129">
        <v>495</v>
      </c>
      <c r="X510" s="119">
        <v>4.96</v>
      </c>
      <c r="Y510" s="130">
        <v>9.2909825757138604E-4</v>
      </c>
    </row>
    <row r="511" spans="3:25" x14ac:dyDescent="0.25">
      <c r="C511" s="129">
        <v>496</v>
      </c>
      <c r="D511" s="118">
        <v>4.97</v>
      </c>
      <c r="E511" s="130">
        <v>1.95692145170208E-5</v>
      </c>
      <c r="G511" s="129">
        <v>496</v>
      </c>
      <c r="H511" s="119">
        <v>4.97</v>
      </c>
      <c r="I511" s="130">
        <v>1.0697753476936399E-4</v>
      </c>
      <c r="K511" s="129">
        <v>496</v>
      </c>
      <c r="L511" s="119">
        <v>4.97</v>
      </c>
      <c r="M511" s="130">
        <v>1.35892433199823E-4</v>
      </c>
      <c r="O511" s="129">
        <v>496</v>
      </c>
      <c r="P511" s="119">
        <v>4.97</v>
      </c>
      <c r="Q511" s="130">
        <v>2.57447023450724E-5</v>
      </c>
      <c r="S511" s="129">
        <v>496</v>
      </c>
      <c r="T511" s="119">
        <v>4.97</v>
      </c>
      <c r="U511" s="130">
        <v>4.08851591092055E-3</v>
      </c>
      <c r="W511" s="129">
        <v>496</v>
      </c>
      <c r="X511" s="119">
        <v>4.97</v>
      </c>
      <c r="Y511" s="130">
        <v>9.2567031479012904E-4</v>
      </c>
    </row>
    <row r="512" spans="3:25" x14ac:dyDescent="0.25">
      <c r="C512" s="129">
        <v>497</v>
      </c>
      <c r="D512" s="118">
        <v>4.9800000000000004</v>
      </c>
      <c r="E512" s="130">
        <v>1.95063577938475E-5</v>
      </c>
      <c r="G512" s="129">
        <v>497</v>
      </c>
      <c r="H512" s="119">
        <v>4.9800000000000004</v>
      </c>
      <c r="I512" s="130">
        <v>1.06724081008936E-4</v>
      </c>
      <c r="K512" s="129">
        <v>497</v>
      </c>
      <c r="L512" s="119">
        <v>4.9800000000000004</v>
      </c>
      <c r="M512" s="130">
        <v>1.35368329752607E-4</v>
      </c>
      <c r="O512" s="129">
        <v>497</v>
      </c>
      <c r="P512" s="119">
        <v>4.9800000000000004</v>
      </c>
      <c r="Q512" s="130">
        <v>2.5613990348306099E-5</v>
      </c>
      <c r="S512" s="129">
        <v>497</v>
      </c>
      <c r="T512" s="119">
        <v>4.9800000000000004</v>
      </c>
      <c r="U512" s="130">
        <v>4.0722469592197599E-3</v>
      </c>
      <c r="W512" s="129">
        <v>497</v>
      </c>
      <c r="X512" s="119">
        <v>4.9800000000000004</v>
      </c>
      <c r="Y512" s="130">
        <v>9.2226161690209404E-4</v>
      </c>
    </row>
    <row r="513" spans="3:25" x14ac:dyDescent="0.25">
      <c r="C513" s="129">
        <v>498</v>
      </c>
      <c r="D513" s="118">
        <v>4.99</v>
      </c>
      <c r="E513" s="130">
        <v>1.94437952900019E-5</v>
      </c>
      <c r="G513" s="129">
        <v>498</v>
      </c>
      <c r="H513" s="119">
        <v>4.99</v>
      </c>
      <c r="I513" s="130">
        <v>1.06469663377214E-4</v>
      </c>
      <c r="K513" s="129">
        <v>498</v>
      </c>
      <c r="L513" s="119">
        <v>4.99</v>
      </c>
      <c r="M513" s="130">
        <v>1.3484451969840401E-4</v>
      </c>
      <c r="O513" s="129">
        <v>498</v>
      </c>
      <c r="P513" s="119">
        <v>4.99</v>
      </c>
      <c r="Q513" s="130">
        <v>2.5483368651607901E-5</v>
      </c>
      <c r="S513" s="129">
        <v>498</v>
      </c>
      <c r="T513" s="119">
        <v>4.99</v>
      </c>
      <c r="U513" s="130">
        <v>4.0559554263811899E-3</v>
      </c>
      <c r="W513" s="129">
        <v>498</v>
      </c>
      <c r="X513" s="119">
        <v>4.99</v>
      </c>
      <c r="Y513" s="130">
        <v>9.1887127929472995E-4</v>
      </c>
    </row>
    <row r="514" spans="3:25" x14ac:dyDescent="0.25">
      <c r="C514" s="129">
        <v>499</v>
      </c>
      <c r="D514" s="118">
        <v>5</v>
      </c>
      <c r="E514" s="130">
        <v>1.9381525102364801E-5</v>
      </c>
      <c r="G514" s="129">
        <v>499</v>
      </c>
      <c r="H514" s="119">
        <v>5</v>
      </c>
      <c r="I514" s="130">
        <v>1.06214294563149E-4</v>
      </c>
      <c r="K514" s="129">
        <v>499</v>
      </c>
      <c r="L514" s="119">
        <v>5</v>
      </c>
      <c r="M514" s="130">
        <v>1.3432124071433E-4</v>
      </c>
      <c r="O514" s="129">
        <v>499</v>
      </c>
      <c r="P514" s="119">
        <v>5</v>
      </c>
      <c r="Q514" s="130">
        <v>2.5352847141715101E-5</v>
      </c>
      <c r="S514" s="129">
        <v>499</v>
      </c>
      <c r="T514" s="119">
        <v>5</v>
      </c>
      <c r="U514" s="130">
        <v>4.0396243675467998E-3</v>
      </c>
      <c r="W514" s="129">
        <v>499</v>
      </c>
      <c r="X514" s="119">
        <v>5</v>
      </c>
      <c r="Y514" s="130">
        <v>9.15499173730876E-4</v>
      </c>
    </row>
    <row r="515" spans="3:25" x14ac:dyDescent="0.25">
      <c r="C515" s="129">
        <v>500</v>
      </c>
      <c r="D515" s="118">
        <v>5.01</v>
      </c>
      <c r="E515" s="130">
        <v>1.9319545345551401E-5</v>
      </c>
      <c r="G515" s="129">
        <v>500</v>
      </c>
      <c r="H515" s="119">
        <v>5.01</v>
      </c>
      <c r="I515" s="130">
        <v>1.05957987516617E-4</v>
      </c>
      <c r="K515" s="129">
        <v>500</v>
      </c>
      <c r="L515" s="119">
        <v>5.01</v>
      </c>
      <c r="M515" s="130">
        <v>1.3379866718257801E-4</v>
      </c>
      <c r="O515" s="129">
        <v>500</v>
      </c>
      <c r="P515" s="119">
        <v>5.01</v>
      </c>
      <c r="Q515" s="130">
        <v>2.5222435617674301E-5</v>
      </c>
      <c r="S515" s="129">
        <v>500</v>
      </c>
      <c r="T515" s="119">
        <v>5.01</v>
      </c>
      <c r="U515" s="130">
        <v>4.0232733159418603E-3</v>
      </c>
      <c r="W515" s="129">
        <v>500</v>
      </c>
      <c r="X515" s="119">
        <v>5.01</v>
      </c>
      <c r="Y515" s="130">
        <v>9.1214517305699002E-4</v>
      </c>
    </row>
    <row r="516" spans="3:25" x14ac:dyDescent="0.25">
      <c r="C516" s="129">
        <v>501</v>
      </c>
      <c r="D516" s="118">
        <v>5.0199999999999996</v>
      </c>
      <c r="E516" s="130">
        <v>1.9257854151667498E-5</v>
      </c>
      <c r="G516" s="129">
        <v>501</v>
      </c>
      <c r="H516" s="119">
        <v>5.0199999999999996</v>
      </c>
      <c r="I516" s="130">
        <v>1.05700755433825E-4</v>
      </c>
      <c r="K516" s="129">
        <v>501</v>
      </c>
      <c r="L516" s="119">
        <v>5.0199999999999996</v>
      </c>
      <c r="M516" s="130">
        <v>1.3327649857026601E-4</v>
      </c>
      <c r="O516" s="129">
        <v>501</v>
      </c>
      <c r="P516" s="119">
        <v>5.0199999999999996</v>
      </c>
      <c r="Q516" s="130">
        <v>2.5092178704645601E-5</v>
      </c>
      <c r="S516" s="129">
        <v>501</v>
      </c>
      <c r="T516" s="119">
        <v>5.0199999999999996</v>
      </c>
      <c r="U516" s="130">
        <v>4.0068872209915703E-3</v>
      </c>
      <c r="W516" s="129">
        <v>501</v>
      </c>
      <c r="X516" s="119">
        <v>5.0199999999999996</v>
      </c>
      <c r="Y516" s="130">
        <v>9.0880915119262299E-4</v>
      </c>
    </row>
    <row r="517" spans="3:25" x14ac:dyDescent="0.25">
      <c r="C517" s="129">
        <v>502</v>
      </c>
      <c r="D517" s="118">
        <v>5.03</v>
      </c>
      <c r="E517" s="130">
        <v>1.9196449670069799E-5</v>
      </c>
      <c r="G517" s="129">
        <v>502</v>
      </c>
      <c r="H517" s="119">
        <v>5.03</v>
      </c>
      <c r="I517" s="130">
        <v>1.05442611743139E-4</v>
      </c>
      <c r="K517" s="129">
        <v>502</v>
      </c>
      <c r="L517" s="119">
        <v>5.03</v>
      </c>
      <c r="M517" s="130">
        <v>1.3275477297271701E-4</v>
      </c>
      <c r="O517" s="129">
        <v>502</v>
      </c>
      <c r="P517" s="119">
        <v>5.03</v>
      </c>
      <c r="Q517" s="130">
        <v>2.4962095853261302E-5</v>
      </c>
      <c r="S517" s="129">
        <v>502</v>
      </c>
      <c r="T517" s="119">
        <v>5.03</v>
      </c>
      <c r="U517" s="130">
        <v>3.9904841020338699E-3</v>
      </c>
      <c r="W517" s="129">
        <v>502</v>
      </c>
      <c r="X517" s="119">
        <v>5.03</v>
      </c>
      <c r="Y517" s="130">
        <v>9.0549098311994798E-4</v>
      </c>
    </row>
    <row r="518" spans="3:25" x14ac:dyDescent="0.25">
      <c r="C518" s="129">
        <v>503</v>
      </c>
      <c r="D518" s="118">
        <v>5.04</v>
      </c>
      <c r="E518" s="130">
        <v>1.9135330067131601E-5</v>
      </c>
      <c r="G518" s="129">
        <v>503</v>
      </c>
      <c r="H518" s="119">
        <v>5.04</v>
      </c>
      <c r="I518" s="130">
        <v>1.0518357009133E-4</v>
      </c>
      <c r="K518" s="129">
        <v>503</v>
      </c>
      <c r="L518" s="119">
        <v>5.04</v>
      </c>
      <c r="M518" s="130">
        <v>1.32233527625891E-4</v>
      </c>
      <c r="O518" s="129">
        <v>503</v>
      </c>
      <c r="P518" s="119">
        <v>5.04</v>
      </c>
      <c r="Q518" s="130">
        <v>2.48321503696369E-5</v>
      </c>
      <c r="S518" s="129">
        <v>503</v>
      </c>
      <c r="T518" s="119">
        <v>5.04</v>
      </c>
      <c r="U518" s="130">
        <v>3.9740497834873196E-3</v>
      </c>
      <c r="W518" s="129">
        <v>503</v>
      </c>
      <c r="X518" s="119">
        <v>5.04</v>
      </c>
      <c r="Y518" s="130">
        <v>9.0219054487349396E-4</v>
      </c>
    </row>
    <row r="519" spans="3:25" x14ac:dyDescent="0.25">
      <c r="C519" s="129">
        <v>504</v>
      </c>
      <c r="D519" s="118">
        <v>5.05</v>
      </c>
      <c r="E519" s="130">
        <v>1.90745095362474E-5</v>
      </c>
      <c r="G519" s="129">
        <v>504</v>
      </c>
      <c r="H519" s="119">
        <v>5.05</v>
      </c>
      <c r="I519" s="130">
        <v>1.0492364433023E-4</v>
      </c>
      <c r="K519" s="129">
        <v>504</v>
      </c>
      <c r="L519" s="119">
        <v>5.05</v>
      </c>
      <c r="M519" s="130">
        <v>1.3171279892031299E-4</v>
      </c>
      <c r="O519" s="129">
        <v>504</v>
      </c>
      <c r="P519" s="119">
        <v>5.05</v>
      </c>
      <c r="Q519" s="130">
        <v>2.4702351694969E-5</v>
      </c>
      <c r="S519" s="129">
        <v>504</v>
      </c>
      <c r="T519" s="119">
        <v>5.05</v>
      </c>
      <c r="U519" s="130">
        <v>3.9576017810718503E-3</v>
      </c>
      <c r="W519" s="129">
        <v>504</v>
      </c>
      <c r="X519" s="119">
        <v>5.05</v>
      </c>
      <c r="Y519" s="130">
        <v>8.9890771352990303E-4</v>
      </c>
    </row>
    <row r="520" spans="3:25" x14ac:dyDescent="0.25">
      <c r="C520" s="129">
        <v>505</v>
      </c>
      <c r="D520" s="118">
        <v>5.0599999999999996</v>
      </c>
      <c r="E520" s="130">
        <v>1.9013989894075502E-5</v>
      </c>
      <c r="G520" s="129">
        <v>505</v>
      </c>
      <c r="H520" s="119">
        <v>5.0599999999999996</v>
      </c>
      <c r="I520" s="130">
        <v>1.0466284850378E-4</v>
      </c>
      <c r="K520" s="129">
        <v>505</v>
      </c>
      <c r="L520" s="119">
        <v>5.0599999999999996</v>
      </c>
      <c r="M520" s="130">
        <v>1.3119262241482701E-4</v>
      </c>
      <c r="O520" s="129">
        <v>505</v>
      </c>
      <c r="P520" s="119">
        <v>5.0599999999999996</v>
      </c>
      <c r="Q520" s="130">
        <v>2.4572709174448401E-5</v>
      </c>
      <c r="S520" s="129">
        <v>505</v>
      </c>
      <c r="T520" s="119">
        <v>5.0599999999999996</v>
      </c>
      <c r="U520" s="130">
        <v>3.9411258003838601E-3</v>
      </c>
      <c r="W520" s="129">
        <v>505</v>
      </c>
      <c r="X520" s="119">
        <v>5.0599999999999996</v>
      </c>
      <c r="Y520" s="130">
        <v>8.9564236719784297E-4</v>
      </c>
    </row>
    <row r="521" spans="3:25" x14ac:dyDescent="0.25">
      <c r="C521" s="129">
        <v>506</v>
      </c>
      <c r="D521" s="118">
        <v>5.07</v>
      </c>
      <c r="E521" s="130">
        <v>1.8953749323698701E-5</v>
      </c>
      <c r="G521" s="129">
        <v>506</v>
      </c>
      <c r="H521" s="119">
        <v>5.07</v>
      </c>
      <c r="I521" s="130">
        <v>1.0440119683547901E-4</v>
      </c>
      <c r="K521" s="129">
        <v>506</v>
      </c>
      <c r="L521" s="119">
        <v>5.07</v>
      </c>
      <c r="M521" s="130">
        <v>1.3067303285019599E-4</v>
      </c>
      <c r="O521" s="129">
        <v>506</v>
      </c>
      <c r="P521" s="119">
        <v>5.07</v>
      </c>
      <c r="Q521" s="130">
        <v>2.4443232055781301E-5</v>
      </c>
      <c r="S521" s="129">
        <v>506</v>
      </c>
      <c r="T521" s="119">
        <v>5.07</v>
      </c>
      <c r="U521" s="130">
        <v>3.9246398383019701E-3</v>
      </c>
      <c r="W521" s="129">
        <v>506</v>
      </c>
      <c r="X521" s="119">
        <v>5.07</v>
      </c>
      <c r="Y521" s="130">
        <v>8.9239440893335205E-4</v>
      </c>
    </row>
    <row r="522" spans="3:25" x14ac:dyDescent="0.25">
      <c r="C522" s="129">
        <v>507</v>
      </c>
      <c r="D522" s="118">
        <v>5.08</v>
      </c>
      <c r="E522" s="130">
        <v>1.8893786061703101E-5</v>
      </c>
      <c r="G522" s="129">
        <v>507</v>
      </c>
      <c r="H522" s="119">
        <v>5.08</v>
      </c>
      <c r="I522" s="130">
        <v>1.04138844135073E-4</v>
      </c>
      <c r="K522" s="129">
        <v>507</v>
      </c>
      <c r="L522" s="119">
        <v>5.08</v>
      </c>
      <c r="M522" s="130">
        <v>1.30154064162538E-4</v>
      </c>
      <c r="O522" s="129">
        <v>507</v>
      </c>
      <c r="P522" s="119">
        <v>5.08</v>
      </c>
      <c r="Q522" s="130">
        <v>2.43139294877804E-5</v>
      </c>
      <c r="S522" s="129">
        <v>507</v>
      </c>
      <c r="T522" s="119">
        <v>5.08</v>
      </c>
      <c r="U522" s="130">
        <v>3.9081285131359802E-3</v>
      </c>
      <c r="W522" s="129">
        <v>507</v>
      </c>
      <c r="X522" s="119">
        <v>5.08</v>
      </c>
      <c r="Y522" s="130">
        <v>8.8916520110523297E-4</v>
      </c>
    </row>
    <row r="523" spans="3:25" x14ac:dyDescent="0.25">
      <c r="C523" s="129">
        <v>508</v>
      </c>
      <c r="D523" s="118">
        <v>5.09</v>
      </c>
      <c r="E523" s="130">
        <v>1.8834098360528499E-5</v>
      </c>
      <c r="G523" s="129">
        <v>508</v>
      </c>
      <c r="H523" s="119">
        <v>5.09</v>
      </c>
      <c r="I523" s="130">
        <v>1.0387581341033401E-4</v>
      </c>
      <c r="K523" s="129">
        <v>508</v>
      </c>
      <c r="L523" s="119">
        <v>5.09</v>
      </c>
      <c r="M523" s="130">
        <v>1.2963574949659501E-4</v>
      </c>
      <c r="O523" s="129">
        <v>508</v>
      </c>
      <c r="P523" s="119">
        <v>5.09</v>
      </c>
      <c r="Q523" s="130">
        <v>2.4184810519026899E-5</v>
      </c>
      <c r="S523" s="129">
        <v>508</v>
      </c>
      <c r="T523" s="119">
        <v>5.09</v>
      </c>
      <c r="U523" s="130">
        <v>3.8916112623446201E-3</v>
      </c>
      <c r="W523" s="129">
        <v>508</v>
      </c>
      <c r="X523" s="119">
        <v>5.09</v>
      </c>
      <c r="Y523" s="130">
        <v>8.8595309895399103E-4</v>
      </c>
    </row>
    <row r="524" spans="3:25" x14ac:dyDescent="0.25">
      <c r="C524" s="129">
        <v>509</v>
      </c>
      <c r="D524" s="118">
        <v>5.0999999999999996</v>
      </c>
      <c r="E524" s="130">
        <v>1.8774684488259201E-5</v>
      </c>
      <c r="G524" s="129">
        <v>509</v>
      </c>
      <c r="H524" s="119">
        <v>5.0999999999999996</v>
      </c>
      <c r="I524" s="130">
        <v>1.0361196873643101E-4</v>
      </c>
      <c r="K524" s="129">
        <v>509</v>
      </c>
      <c r="L524" s="119">
        <v>5.0999999999999996</v>
      </c>
      <c r="M524" s="130">
        <v>1.2911823118956601E-4</v>
      </c>
      <c r="O524" s="129">
        <v>509</v>
      </c>
      <c r="P524" s="119">
        <v>5.0999999999999996</v>
      </c>
      <c r="Q524" s="130">
        <v>2.40558840965947E-5</v>
      </c>
      <c r="S524" s="129">
        <v>509</v>
      </c>
      <c r="T524" s="119">
        <v>5.0999999999999996</v>
      </c>
      <c r="U524" s="130">
        <v>3.8750706736865401E-3</v>
      </c>
      <c r="W524" s="129">
        <v>509</v>
      </c>
      <c r="X524" s="119">
        <v>5.0999999999999996</v>
      </c>
      <c r="Y524" s="130">
        <v>8.8275798486768303E-4</v>
      </c>
    </row>
    <row r="525" spans="3:25" x14ac:dyDescent="0.25">
      <c r="C525" s="129">
        <v>510</v>
      </c>
      <c r="D525" s="118">
        <v>5.1100000000000003</v>
      </c>
      <c r="E525" s="130">
        <v>1.8715542728418E-5</v>
      </c>
      <c r="G525" s="129">
        <v>510</v>
      </c>
      <c r="H525" s="119">
        <v>5.1100000000000003</v>
      </c>
      <c r="I525" s="130">
        <v>1.03347324912846E-4</v>
      </c>
      <c r="K525" s="129">
        <v>510</v>
      </c>
      <c r="L525" s="119">
        <v>5.1100000000000003</v>
      </c>
      <c r="M525" s="130">
        <v>1.28601795749141E-4</v>
      </c>
      <c r="O525" s="129">
        <v>510</v>
      </c>
      <c r="P525" s="119">
        <v>5.1100000000000003</v>
      </c>
      <c r="Q525" s="130">
        <v>2.3927159064848502E-5</v>
      </c>
      <c r="S525" s="129">
        <v>510</v>
      </c>
      <c r="T525" s="119">
        <v>5.1100000000000003</v>
      </c>
      <c r="U525" s="130">
        <v>3.8585285594306099E-3</v>
      </c>
      <c r="W525" s="129">
        <v>510</v>
      </c>
      <c r="X525" s="119">
        <v>5.1100000000000003</v>
      </c>
      <c r="Y525" s="130">
        <v>8.7957974221402897E-4</v>
      </c>
    </row>
    <row r="526" spans="3:25" x14ac:dyDescent="0.25">
      <c r="C526" s="129">
        <v>511</v>
      </c>
      <c r="D526" s="118">
        <v>5.12</v>
      </c>
      <c r="E526" s="130">
        <v>1.8656671379763601E-5</v>
      </c>
      <c r="G526" s="129">
        <v>511</v>
      </c>
      <c r="H526" s="119">
        <v>5.12</v>
      </c>
      <c r="I526" s="130">
        <v>1.03081896862416E-4</v>
      </c>
      <c r="K526" s="129">
        <v>511</v>
      </c>
      <c r="L526" s="119">
        <v>5.12</v>
      </c>
      <c r="M526" s="130">
        <v>1.2808610206408499E-4</v>
      </c>
      <c r="O526" s="129">
        <v>511</v>
      </c>
      <c r="P526" s="119">
        <v>5.12</v>
      </c>
      <c r="Q526" s="130">
        <v>2.3798644164302901E-5</v>
      </c>
      <c r="S526" s="129">
        <v>511</v>
      </c>
      <c r="T526" s="119">
        <v>5.12</v>
      </c>
      <c r="U526" s="130">
        <v>3.8419649102462801E-3</v>
      </c>
      <c r="W526" s="129">
        <v>511</v>
      </c>
      <c r="X526" s="119">
        <v>5.12</v>
      </c>
      <c r="Y526" s="130">
        <v>8.7641825533100104E-4</v>
      </c>
    </row>
    <row r="527" spans="3:25" x14ac:dyDescent="0.25">
      <c r="C527" s="129">
        <v>512</v>
      </c>
      <c r="D527" s="118">
        <v>5.13</v>
      </c>
      <c r="E527" s="130">
        <v>1.8598068756092701E-5</v>
      </c>
      <c r="G527" s="129">
        <v>512</v>
      </c>
      <c r="H527" s="119">
        <v>5.13</v>
      </c>
      <c r="I527" s="130">
        <v>1.02815699620895E-4</v>
      </c>
      <c r="K527" s="129">
        <v>512</v>
      </c>
      <c r="L527" s="119">
        <v>5.13</v>
      </c>
      <c r="M527" s="130">
        <v>1.2757118032413799E-4</v>
      </c>
      <c r="O527" s="129">
        <v>512</v>
      </c>
      <c r="P527" s="119">
        <v>5.13</v>
      </c>
      <c r="Q527" s="130">
        <v>2.3670348030546299E-5</v>
      </c>
      <c r="S527" s="129">
        <v>512</v>
      </c>
      <c r="T527" s="119">
        <v>5.13</v>
      </c>
      <c r="U527" s="130">
        <v>3.8254037673313198E-3</v>
      </c>
      <c r="W527" s="129">
        <v>512</v>
      </c>
      <c r="X527" s="119">
        <v>5.13</v>
      </c>
      <c r="Y527" s="130">
        <v>8.7327340951749602E-4</v>
      </c>
    </row>
    <row r="528" spans="3:25" x14ac:dyDescent="0.25">
      <c r="C528" s="129">
        <v>513</v>
      </c>
      <c r="D528" s="118">
        <v>5.14</v>
      </c>
      <c r="E528" s="130">
        <v>1.85397331860449E-5</v>
      </c>
      <c r="G528" s="129">
        <v>513</v>
      </c>
      <c r="H528" s="119">
        <v>5.14</v>
      </c>
      <c r="I528" s="130">
        <v>1.02548748326869E-4</v>
      </c>
      <c r="K528" s="129">
        <v>513</v>
      </c>
      <c r="L528" s="119">
        <v>5.14</v>
      </c>
      <c r="M528" s="130">
        <v>1.2705705999099299E-4</v>
      </c>
      <c r="O528" s="129">
        <v>513</v>
      </c>
      <c r="P528" s="119">
        <v>5.14</v>
      </c>
      <c r="Q528" s="130">
        <v>2.3542279193232199E-5</v>
      </c>
      <c r="S528" s="129">
        <v>513</v>
      </c>
      <c r="T528" s="119">
        <v>5.14</v>
      </c>
      <c r="U528" s="130">
        <v>3.80882467278283E-3</v>
      </c>
      <c r="W528" s="129">
        <v>513</v>
      </c>
      <c r="X528" s="119">
        <v>5.14</v>
      </c>
      <c r="Y528" s="130">
        <v>8.7014509102413605E-4</v>
      </c>
    </row>
    <row r="529" spans="3:25" x14ac:dyDescent="0.25">
      <c r="C529" s="129">
        <v>514</v>
      </c>
      <c r="D529" s="118">
        <v>5.15</v>
      </c>
      <c r="E529" s="130">
        <v>1.8481663012910901E-5</v>
      </c>
      <c r="G529" s="129">
        <v>514</v>
      </c>
      <c r="H529" s="119">
        <v>5.15</v>
      </c>
      <c r="I529" s="130">
        <v>1.02281058211976E-4</v>
      </c>
      <c r="K529" s="129">
        <v>514</v>
      </c>
      <c r="L529" s="119">
        <v>5.15</v>
      </c>
      <c r="M529" s="130">
        <v>1.2654376981059901E-4</v>
      </c>
      <c r="O529" s="129">
        <v>514</v>
      </c>
      <c r="P529" s="119">
        <v>5.15</v>
      </c>
      <c r="Q529" s="130">
        <v>2.3414446075129501E-5</v>
      </c>
      <c r="S529" s="129">
        <v>514</v>
      </c>
      <c r="T529" s="119">
        <v>5.15</v>
      </c>
      <c r="U529" s="130">
        <v>3.7922484689830302E-3</v>
      </c>
      <c r="W529" s="129">
        <v>514</v>
      </c>
      <c r="X529" s="119">
        <v>5.15</v>
      </c>
      <c r="Y529" s="130">
        <v>8.6703318704413595E-4</v>
      </c>
    </row>
    <row r="530" spans="3:25" x14ac:dyDescent="0.25">
      <c r="C530" s="129">
        <v>515</v>
      </c>
      <c r="D530" s="118">
        <v>5.16</v>
      </c>
      <c r="E530" s="130">
        <v>1.8423856594444701E-5</v>
      </c>
      <c r="G530" s="129">
        <v>515</v>
      </c>
      <c r="H530" s="119">
        <v>5.16</v>
      </c>
      <c r="I530" s="130">
        <v>1.02012644591449E-4</v>
      </c>
      <c r="K530" s="129">
        <v>515</v>
      </c>
      <c r="L530" s="119">
        <v>5.16</v>
      </c>
      <c r="M530" s="130">
        <v>1.2603133782530701E-4</v>
      </c>
      <c r="O530" s="129">
        <v>515</v>
      </c>
      <c r="P530" s="119">
        <v>5.16</v>
      </c>
      <c r="Q530" s="130">
        <v>2.32868569912369E-5</v>
      </c>
      <c r="S530" s="129">
        <v>515</v>
      </c>
      <c r="T530" s="119">
        <v>5.16</v>
      </c>
      <c r="U530" s="130">
        <v>3.7756597657558301E-3</v>
      </c>
      <c r="W530" s="129">
        <v>515</v>
      </c>
      <c r="X530" s="119">
        <v>5.16</v>
      </c>
      <c r="Y530" s="130">
        <v>8.6393758570428895E-4</v>
      </c>
    </row>
    <row r="531" spans="3:25" x14ac:dyDescent="0.25">
      <c r="C531" s="129">
        <v>516</v>
      </c>
      <c r="D531" s="118">
        <v>5.17</v>
      </c>
      <c r="E531" s="130">
        <v>1.8366312302678601E-5</v>
      </c>
      <c r="G531" s="129">
        <v>516</v>
      </c>
      <c r="H531" s="119">
        <v>5.17</v>
      </c>
      <c r="I531" s="130">
        <v>1.01743522854948E-4</v>
      </c>
      <c r="K531" s="129">
        <v>516</v>
      </c>
      <c r="L531" s="119">
        <v>5.17</v>
      </c>
      <c r="M531" s="130">
        <v>1.25519791385863E-4</v>
      </c>
      <c r="O531" s="129">
        <v>516</v>
      </c>
      <c r="P531" s="119">
        <v>5.17</v>
      </c>
      <c r="Q531" s="130">
        <v>2.3159561575774601E-5</v>
      </c>
      <c r="S531" s="129">
        <v>516</v>
      </c>
      <c r="T531" s="119">
        <v>5.17</v>
      </c>
      <c r="U531" s="130">
        <v>3.7590738152367201E-3</v>
      </c>
      <c r="W531" s="129">
        <v>516</v>
      </c>
      <c r="X531" s="119">
        <v>5.17</v>
      </c>
      <c r="Y531" s="130">
        <v>8.60858176056036E-4</v>
      </c>
    </row>
    <row r="532" spans="3:25" x14ac:dyDescent="0.25">
      <c r="C532" s="129">
        <v>517</v>
      </c>
      <c r="D532" s="118">
        <v>5.18</v>
      </c>
      <c r="E532" s="130">
        <v>1.8309028523741902E-5</v>
      </c>
      <c r="G532" s="129">
        <v>517</v>
      </c>
      <c r="H532" s="119">
        <v>5.18</v>
      </c>
      <c r="I532" s="130">
        <v>1.0147370845771699E-4</v>
      </c>
      <c r="K532" s="129">
        <v>517</v>
      </c>
      <c r="L532" s="119">
        <v>5.18</v>
      </c>
      <c r="M532" s="130">
        <v>1.25009157163238E-4</v>
      </c>
      <c r="O532" s="129">
        <v>517</v>
      </c>
      <c r="P532" s="119">
        <v>5.18</v>
      </c>
      <c r="Q532" s="130">
        <v>2.3032548002583899E-5</v>
      </c>
      <c r="S532" s="129">
        <v>517</v>
      </c>
      <c r="T532" s="119">
        <v>5.18</v>
      </c>
      <c r="U532" s="130">
        <v>3.7424811180872901E-3</v>
      </c>
      <c r="W532" s="129">
        <v>517</v>
      </c>
      <c r="X532" s="119">
        <v>5.18</v>
      </c>
      <c r="Y532" s="130">
        <v>8.5779484806663996E-4</v>
      </c>
    </row>
    <row r="533" spans="3:25" x14ac:dyDescent="0.25">
      <c r="C533" s="129">
        <v>518</v>
      </c>
      <c r="D533" s="118">
        <v>5.19</v>
      </c>
      <c r="E533" s="130">
        <v>1.82520344852096E-5</v>
      </c>
      <c r="G533" s="129">
        <v>518</v>
      </c>
      <c r="H533" s="119">
        <v>5.19</v>
      </c>
      <c r="I533" s="130">
        <v>1.0120321691200701E-4</v>
      </c>
      <c r="K533" s="129">
        <v>518</v>
      </c>
      <c r="L533" s="119">
        <v>5.19</v>
      </c>
      <c r="M533" s="130">
        <v>1.2449946116030301E-4</v>
      </c>
      <c r="O533" s="129">
        <v>518</v>
      </c>
      <c r="P533" s="119">
        <v>5.19</v>
      </c>
      <c r="Q533" s="130">
        <v>2.2905801426281599E-5</v>
      </c>
      <c r="S533" s="129">
        <v>518</v>
      </c>
      <c r="T533" s="119">
        <v>5.19</v>
      </c>
      <c r="U533" s="130">
        <v>3.7258905375099302E-3</v>
      </c>
      <c r="W533" s="129">
        <v>518</v>
      </c>
      <c r="X533" s="119">
        <v>5.19</v>
      </c>
      <c r="Y533" s="130">
        <v>8.5474888164378403E-4</v>
      </c>
    </row>
    <row r="534" spans="3:25" x14ac:dyDescent="0.25">
      <c r="C534" s="129">
        <v>519</v>
      </c>
      <c r="D534" s="118">
        <v>5.2</v>
      </c>
      <c r="E534" s="130">
        <v>1.81952990871756E-5</v>
      </c>
      <c r="G534" s="129">
        <v>519</v>
      </c>
      <c r="H534" s="119">
        <v>5.2</v>
      </c>
      <c r="I534" s="130">
        <v>1.00932063778806E-4</v>
      </c>
      <c r="K534" s="129">
        <v>519</v>
      </c>
      <c r="L534" s="119">
        <v>5.2</v>
      </c>
      <c r="M534" s="130">
        <v>1.2399072872335199E-4</v>
      </c>
      <c r="O534" s="129">
        <v>519</v>
      </c>
      <c r="P534" s="119">
        <v>5.2</v>
      </c>
      <c r="Q534" s="130">
        <v>2.27793297351095E-5</v>
      </c>
      <c r="S534" s="129">
        <v>519</v>
      </c>
      <c r="T534" s="119">
        <v>5.2</v>
      </c>
      <c r="U534" s="130">
        <v>3.70929924569414E-3</v>
      </c>
      <c r="W534" s="129">
        <v>519</v>
      </c>
      <c r="X534" s="119">
        <v>5.2</v>
      </c>
      <c r="Y534" s="130">
        <v>8.5171876399817398E-4</v>
      </c>
    </row>
    <row r="535" spans="3:25" x14ac:dyDescent="0.25">
      <c r="C535" s="129">
        <v>520</v>
      </c>
      <c r="D535" s="118">
        <v>5.21</v>
      </c>
      <c r="E535" s="130">
        <v>1.81388190838412E-5</v>
      </c>
      <c r="G535" s="129">
        <v>520</v>
      </c>
      <c r="H535" s="119">
        <v>5.21</v>
      </c>
      <c r="I535" s="130">
        <v>1.00660264659822E-4</v>
      </c>
      <c r="K535" s="129">
        <v>520</v>
      </c>
      <c r="L535" s="119">
        <v>5.21</v>
      </c>
      <c r="M535" s="130">
        <v>1.2348312985770399E-4</v>
      </c>
      <c r="O535" s="129">
        <v>520</v>
      </c>
      <c r="P535" s="119">
        <v>5.21</v>
      </c>
      <c r="Q535" s="130">
        <v>2.26531407060455E-5</v>
      </c>
      <c r="S535" s="129">
        <v>520</v>
      </c>
      <c r="T535" s="119">
        <v>5.21</v>
      </c>
      <c r="U535" s="130">
        <v>3.6927089508655398E-3</v>
      </c>
      <c r="W535" s="129">
        <v>520</v>
      </c>
      <c r="X535" s="119">
        <v>5.21</v>
      </c>
      <c r="Y535" s="130">
        <v>8.4870438595082299E-4</v>
      </c>
    </row>
    <row r="536" spans="3:25" x14ac:dyDescent="0.25">
      <c r="C536" s="129">
        <v>521</v>
      </c>
      <c r="D536" s="118">
        <v>5.22</v>
      </c>
      <c r="E536" s="130">
        <v>1.8082592919805902E-5</v>
      </c>
      <c r="G536" s="129">
        <v>521</v>
      </c>
      <c r="H536" s="119">
        <v>5.22</v>
      </c>
      <c r="I536" s="130">
        <v>1.00387835189755E-4</v>
      </c>
      <c r="K536" s="129">
        <v>521</v>
      </c>
      <c r="L536" s="119">
        <v>5.22</v>
      </c>
      <c r="M536" s="130">
        <v>1.2297681838927999E-4</v>
      </c>
      <c r="O536" s="129">
        <v>521</v>
      </c>
      <c r="P536" s="119">
        <v>5.22</v>
      </c>
      <c r="Q536" s="130">
        <v>2.25272420042603E-5</v>
      </c>
      <c r="S536" s="129">
        <v>521</v>
      </c>
      <c r="T536" s="119">
        <v>5.22</v>
      </c>
      <c r="U536" s="130">
        <v>3.6761242544585799E-3</v>
      </c>
      <c r="W536" s="129">
        <v>521</v>
      </c>
      <c r="X536" s="119">
        <v>5.22</v>
      </c>
      <c r="Y536" s="130">
        <v>8.4570564126099502E-4</v>
      </c>
    </row>
    <row r="537" spans="3:25" x14ac:dyDescent="0.25">
      <c r="C537" s="129">
        <v>522</v>
      </c>
      <c r="D537" s="118">
        <v>5.23</v>
      </c>
      <c r="E537" s="130">
        <v>1.8026619052860798E-5</v>
      </c>
      <c r="G537" s="129">
        <v>522</v>
      </c>
      <c r="H537" s="119">
        <v>5.23</v>
      </c>
      <c r="I537" s="130">
        <v>1.00115031725306E-4</v>
      </c>
      <c r="K537" s="129">
        <v>522</v>
      </c>
      <c r="L537" s="119">
        <v>5.23</v>
      </c>
      <c r="M537" s="130">
        <v>1.2247153636030499E-4</v>
      </c>
      <c r="O537" s="129">
        <v>522</v>
      </c>
      <c r="P537" s="119">
        <v>5.23</v>
      </c>
      <c r="Q537" s="130">
        <v>2.24016411826295E-5</v>
      </c>
      <c r="S537" s="129">
        <v>522</v>
      </c>
      <c r="T537" s="119">
        <v>5.23</v>
      </c>
      <c r="U537" s="130">
        <v>3.6595389664454301E-3</v>
      </c>
      <c r="W537" s="129">
        <v>522</v>
      </c>
      <c r="X537" s="119">
        <v>5.23</v>
      </c>
      <c r="Y537" s="130">
        <v>8.4272242455808201E-4</v>
      </c>
    </row>
    <row r="538" spans="3:25" x14ac:dyDescent="0.25">
      <c r="C538" s="129">
        <v>523</v>
      </c>
      <c r="D538" s="118">
        <v>5.24</v>
      </c>
      <c r="E538" s="130">
        <v>1.79708959538255E-5</v>
      </c>
      <c r="G538" s="129">
        <v>523</v>
      </c>
      <c r="H538" s="119">
        <v>5.24</v>
      </c>
      <c r="I538" s="130">
        <v>9.9841665509262101E-5</v>
      </c>
      <c r="K538" s="129">
        <v>523</v>
      </c>
      <c r="L538" s="119">
        <v>5.24</v>
      </c>
      <c r="M538" s="130">
        <v>1.2196730667752E-4</v>
      </c>
      <c r="O538" s="129">
        <v>523</v>
      </c>
      <c r="P538" s="119">
        <v>5.24</v>
      </c>
      <c r="Q538" s="130">
        <v>2.2276345681299701E-5</v>
      </c>
      <c r="S538" s="129">
        <v>523</v>
      </c>
      <c r="T538" s="119">
        <v>5.24</v>
      </c>
      <c r="U538" s="130">
        <v>3.64296585251644E-3</v>
      </c>
      <c r="W538" s="129">
        <v>523</v>
      </c>
      <c r="X538" s="119">
        <v>5.24</v>
      </c>
      <c r="Y538" s="130">
        <v>8.3975463133335296E-4</v>
      </c>
    </row>
    <row r="539" spans="3:25" x14ac:dyDescent="0.25">
      <c r="C539" s="129">
        <v>524</v>
      </c>
      <c r="D539" s="118">
        <v>5.25</v>
      </c>
      <c r="E539" s="130">
        <v>1.7915422106388299E-5</v>
      </c>
      <c r="G539" s="129">
        <v>524</v>
      </c>
      <c r="H539" s="119">
        <v>5.25</v>
      </c>
      <c r="I539" s="130">
        <v>9.9567713882618496E-5</v>
      </c>
      <c r="K539" s="129">
        <v>524</v>
      </c>
      <c r="L539" s="119">
        <v>5.25</v>
      </c>
      <c r="M539" s="130">
        <v>1.21464151645714E-4</v>
      </c>
      <c r="O539" s="129">
        <v>524</v>
      </c>
      <c r="P539" s="119">
        <v>5.25</v>
      </c>
      <c r="Q539" s="130">
        <v>2.2151362827303401E-5</v>
      </c>
      <c r="S539" s="129">
        <v>524</v>
      </c>
      <c r="T539" s="119">
        <v>5.25</v>
      </c>
      <c r="U539" s="130">
        <v>3.6263903372656899E-3</v>
      </c>
      <c r="W539" s="129">
        <v>524</v>
      </c>
      <c r="X539" s="119">
        <v>5.25</v>
      </c>
      <c r="Y539" s="130">
        <v>8.3680215793179903E-4</v>
      </c>
    </row>
    <row r="540" spans="3:25" x14ac:dyDescent="0.25">
      <c r="C540" s="129">
        <v>525</v>
      </c>
      <c r="D540" s="118">
        <v>5.26</v>
      </c>
      <c r="E540" s="130">
        <v>1.7860196006948399E-5</v>
      </c>
      <c r="G540" s="129">
        <v>525</v>
      </c>
      <c r="H540" s="119">
        <v>5.26</v>
      </c>
      <c r="I540" s="130">
        <v>9.92931925296979E-5</v>
      </c>
      <c r="K540" s="129">
        <v>525</v>
      </c>
      <c r="L540" s="119">
        <v>5.26</v>
      </c>
      <c r="M540" s="130">
        <v>1.20962092978329E-4</v>
      </c>
      <c r="O540" s="129">
        <v>525</v>
      </c>
      <c r="P540" s="119">
        <v>5.26</v>
      </c>
      <c r="Q540" s="130">
        <v>2.20266998342291E-5</v>
      </c>
      <c r="S540" s="129">
        <v>525</v>
      </c>
      <c r="T540" s="119">
        <v>5.26</v>
      </c>
      <c r="U540" s="130">
        <v>3.60983336225042E-3</v>
      </c>
      <c r="W540" s="129">
        <v>525</v>
      </c>
      <c r="X540" s="119">
        <v>5.26</v>
      </c>
      <c r="Y540" s="130">
        <v>8.33864901544079E-4</v>
      </c>
    </row>
    <row r="541" spans="3:25" x14ac:dyDescent="0.25">
      <c r="C541" s="129">
        <v>526</v>
      </c>
      <c r="D541" s="118">
        <v>5.27</v>
      </c>
      <c r="E541" s="130">
        <v>1.78052161644615E-5</v>
      </c>
      <c r="G541" s="129">
        <v>526</v>
      </c>
      <c r="H541" s="119">
        <v>5.27</v>
      </c>
      <c r="I541" s="130">
        <v>9.9018117133681897E-5</v>
      </c>
      <c r="K541" s="129">
        <v>526</v>
      </c>
      <c r="L541" s="119">
        <v>5.27</v>
      </c>
      <c r="M541" s="130">
        <v>1.2046115180792099E-4</v>
      </c>
      <c r="O541" s="129">
        <v>526</v>
      </c>
      <c r="P541" s="119">
        <v>5.27</v>
      </c>
      <c r="Q541" s="130">
        <v>2.1902363801938601E-5</v>
      </c>
      <c r="S541" s="129">
        <v>526</v>
      </c>
      <c r="T541" s="119">
        <v>5.27</v>
      </c>
      <c r="U541" s="130">
        <v>3.5932767397592299E-3</v>
      </c>
      <c r="W541" s="129">
        <v>526</v>
      </c>
      <c r="X541" s="119">
        <v>5.27</v>
      </c>
      <c r="Y541" s="130">
        <v>8.3094276019850797E-4</v>
      </c>
    </row>
    <row r="542" spans="3:25" x14ac:dyDescent="0.25">
      <c r="C542" s="129">
        <v>527</v>
      </c>
      <c r="D542" s="118">
        <v>5.28</v>
      </c>
      <c r="E542" s="130">
        <v>1.77504811002878E-5</v>
      </c>
      <c r="G542" s="129">
        <v>527</v>
      </c>
      <c r="H542" s="119">
        <v>5.28</v>
      </c>
      <c r="I542" s="130">
        <v>9.8742503370331702E-5</v>
      </c>
      <c r="K542" s="129">
        <v>527</v>
      </c>
      <c r="L542" s="119">
        <v>5.28</v>
      </c>
      <c r="M542" s="130">
        <v>1.1996134869646E-4</v>
      </c>
      <c r="O542" s="129">
        <v>527</v>
      </c>
      <c r="P542" s="119">
        <v>5.28</v>
      </c>
      <c r="Q542" s="130">
        <v>2.1778361716331899E-5</v>
      </c>
      <c r="S542" s="129">
        <v>527</v>
      </c>
      <c r="T542" s="119">
        <v>5.28</v>
      </c>
      <c r="U542" s="130">
        <v>3.5767357319915101E-3</v>
      </c>
      <c r="W542" s="129">
        <v>527</v>
      </c>
      <c r="X542" s="119">
        <v>5.28</v>
      </c>
      <c r="Y542" s="130">
        <v>8.2803563275318196E-4</v>
      </c>
    </row>
    <row r="543" spans="3:25" x14ac:dyDescent="0.25">
      <c r="C543" s="129">
        <v>528</v>
      </c>
      <c r="D543" s="118">
        <v>5.29</v>
      </c>
      <c r="E543" s="130">
        <v>1.7695989348041601E-5</v>
      </c>
      <c r="G543" s="129">
        <v>528</v>
      </c>
      <c r="H543" s="119">
        <v>5.29</v>
      </c>
      <c r="I543" s="130">
        <v>9.8466366901942397E-5</v>
      </c>
      <c r="K543" s="129">
        <v>528</v>
      </c>
      <c r="L543" s="119">
        <v>5.29</v>
      </c>
      <c r="M543" s="130">
        <v>1.19462703645496E-4</v>
      </c>
      <c r="O543" s="129">
        <v>528</v>
      </c>
      <c r="P543" s="119">
        <v>5.29</v>
      </c>
      <c r="Q543" s="130">
        <v>2.1654700449163199E-5</v>
      </c>
      <c r="S543" s="129">
        <v>528</v>
      </c>
      <c r="T543" s="119">
        <v>5.29</v>
      </c>
      <c r="U543" s="130">
        <v>3.5602025038061601E-3</v>
      </c>
      <c r="W543" s="129">
        <v>528</v>
      </c>
      <c r="X543" s="119">
        <v>5.29</v>
      </c>
      <c r="Y543" s="130">
        <v>8.2514341888813498E-4</v>
      </c>
    </row>
    <row r="544" spans="3:25" x14ac:dyDescent="0.25">
      <c r="C544" s="129">
        <v>529</v>
      </c>
      <c r="D544" s="118">
        <v>5.3</v>
      </c>
      <c r="E544" s="130">
        <v>1.7641739453445401E-5</v>
      </c>
      <c r="G544" s="129">
        <v>529</v>
      </c>
      <c r="H544" s="119">
        <v>5.3</v>
      </c>
      <c r="I544" s="130">
        <v>9.8189723371518004E-5</v>
      </c>
      <c r="K544" s="129">
        <v>529</v>
      </c>
      <c r="L544" s="119">
        <v>5.3</v>
      </c>
      <c r="M544" s="130">
        <v>1.18965236106175E-4</v>
      </c>
      <c r="O544" s="129">
        <v>529</v>
      </c>
      <c r="P544" s="119">
        <v>5.3</v>
      </c>
      <c r="Q544" s="130">
        <v>2.1595702366866001E-5</v>
      </c>
      <c r="S544" s="129">
        <v>529</v>
      </c>
      <c r="T544" s="119">
        <v>5.3</v>
      </c>
      <c r="U544" s="130">
        <v>3.54368154743176E-3</v>
      </c>
      <c r="W544" s="129">
        <v>529</v>
      </c>
      <c r="X544" s="119">
        <v>5.3</v>
      </c>
      <c r="Y544" s="130">
        <v>8.2226660879713E-4</v>
      </c>
    </row>
    <row r="545" spans="3:25" x14ac:dyDescent="0.25">
      <c r="C545" s="129">
        <v>530</v>
      </c>
      <c r="D545" s="118">
        <v>5.31</v>
      </c>
      <c r="E545" s="130">
        <v>1.7587729974184499E-5</v>
      </c>
      <c r="G545" s="129">
        <v>530</v>
      </c>
      <c r="H545" s="119">
        <v>5.31</v>
      </c>
      <c r="I545" s="130">
        <v>9.7912588397155699E-5</v>
      </c>
      <c r="K545" s="129">
        <v>530</v>
      </c>
      <c r="L545" s="119">
        <v>5.31</v>
      </c>
      <c r="M545" s="130">
        <v>1.1846896498910799E-4</v>
      </c>
      <c r="O545" s="129">
        <v>530</v>
      </c>
      <c r="P545" s="119">
        <v>5.31</v>
      </c>
      <c r="Q545" s="130">
        <v>2.1542040153089398E-5</v>
      </c>
      <c r="S545" s="129">
        <v>530</v>
      </c>
      <c r="T545" s="119">
        <v>5.31</v>
      </c>
      <c r="U545" s="130">
        <v>3.5271760326374799E-3</v>
      </c>
      <c r="W545" s="129">
        <v>530</v>
      </c>
      <c r="X545" s="119">
        <v>5.31</v>
      </c>
      <c r="Y545" s="130">
        <v>8.1940517837990996E-4</v>
      </c>
    </row>
    <row r="546" spans="3:25" x14ac:dyDescent="0.25">
      <c r="C546" s="129">
        <v>531</v>
      </c>
      <c r="D546" s="118">
        <v>5.32</v>
      </c>
      <c r="E546" s="130">
        <v>1.7533959479764801E-5</v>
      </c>
      <c r="G546" s="129">
        <v>531</v>
      </c>
      <c r="H546" s="119">
        <v>5.32</v>
      </c>
      <c r="I546" s="130">
        <v>9.7634977566640003E-5</v>
      </c>
      <c r="K546" s="129">
        <v>531</v>
      </c>
      <c r="L546" s="119">
        <v>5.32</v>
      </c>
      <c r="M546" s="130">
        <v>1.1797390867410799E-4</v>
      </c>
      <c r="O546" s="129">
        <v>531</v>
      </c>
      <c r="P546" s="119">
        <v>5.32</v>
      </c>
      <c r="Q546" s="130">
        <v>2.1488645119123301E-5</v>
      </c>
      <c r="S546" s="129">
        <v>531</v>
      </c>
      <c r="T546" s="119">
        <v>5.32</v>
      </c>
      <c r="U546" s="130">
        <v>3.5106790427526301E-3</v>
      </c>
      <c r="W546" s="129">
        <v>531</v>
      </c>
      <c r="X546" s="119">
        <v>5.32</v>
      </c>
      <c r="Y546" s="130">
        <v>8.1655834991640401E-4</v>
      </c>
    </row>
    <row r="547" spans="3:25" x14ac:dyDescent="0.25">
      <c r="C547" s="129">
        <v>532</v>
      </c>
      <c r="D547" s="118">
        <v>5.33</v>
      </c>
      <c r="E547" s="130">
        <v>1.7480426551373401E-5</v>
      </c>
      <c r="G547" s="129">
        <v>532</v>
      </c>
      <c r="H547" s="119">
        <v>5.33</v>
      </c>
      <c r="I547" s="130">
        <v>9.7356906432243196E-5</v>
      </c>
      <c r="K547" s="129">
        <v>532</v>
      </c>
      <c r="L547" s="119">
        <v>5.33</v>
      </c>
      <c r="M547" s="130">
        <v>1.17480285930345E-4</v>
      </c>
      <c r="O547" s="129">
        <v>532</v>
      </c>
      <c r="P547" s="119">
        <v>5.33</v>
      </c>
      <c r="Q547" s="130">
        <v>2.1435514541406499E-5</v>
      </c>
      <c r="S547" s="129">
        <v>532</v>
      </c>
      <c r="T547" s="119">
        <v>5.33</v>
      </c>
      <c r="U547" s="130">
        <v>3.4942053835126901E-3</v>
      </c>
      <c r="W547" s="129">
        <v>532</v>
      </c>
      <c r="X547" s="119">
        <v>5.33</v>
      </c>
      <c r="Y547" s="130">
        <v>8.1372602648626302E-4</v>
      </c>
    </row>
    <row r="548" spans="3:25" x14ac:dyDescent="0.25">
      <c r="C548" s="129">
        <v>533</v>
      </c>
      <c r="D548" s="118">
        <v>5.34</v>
      </c>
      <c r="E548" s="130">
        <v>1.74271569722468E-5</v>
      </c>
      <c r="G548" s="129">
        <v>533</v>
      </c>
      <c r="H548" s="119">
        <v>5.34</v>
      </c>
      <c r="I548" s="130">
        <v>9.7078390505721206E-5</v>
      </c>
      <c r="K548" s="129">
        <v>533</v>
      </c>
      <c r="L548" s="119">
        <v>5.34</v>
      </c>
      <c r="M548" s="130">
        <v>1.16988079149806E-4</v>
      </c>
      <c r="O548" s="129">
        <v>533</v>
      </c>
      <c r="P548" s="119">
        <v>5.34</v>
      </c>
      <c r="Q548" s="130">
        <v>2.1382645734720401E-5</v>
      </c>
      <c r="S548" s="129">
        <v>533</v>
      </c>
      <c r="T548" s="119">
        <v>5.34</v>
      </c>
      <c r="U548" s="130">
        <v>3.47774005114762E-3</v>
      </c>
      <c r="W548" s="129">
        <v>533</v>
      </c>
      <c r="X548" s="119">
        <v>5.34</v>
      </c>
      <c r="Y548" s="130">
        <v>8.10908111950698E-4</v>
      </c>
    </row>
    <row r="549" spans="3:25" x14ac:dyDescent="0.25">
      <c r="C549" s="129">
        <v>534</v>
      </c>
      <c r="D549" s="118">
        <v>5.35</v>
      </c>
      <c r="E549" s="130">
        <v>1.7374123848588699E-5</v>
      </c>
      <c r="G549" s="129">
        <v>534</v>
      </c>
      <c r="H549" s="119">
        <v>5.35</v>
      </c>
      <c r="I549" s="130">
        <v>9.6799445253496202E-5</v>
      </c>
      <c r="K549" s="129">
        <v>534</v>
      </c>
      <c r="L549" s="119">
        <v>5.35</v>
      </c>
      <c r="M549" s="130">
        <v>1.1649713363247099E-4</v>
      </c>
      <c r="O549" s="129">
        <v>534</v>
      </c>
      <c r="P549" s="119">
        <v>5.35</v>
      </c>
      <c r="Q549" s="130">
        <v>2.13300360516198E-5</v>
      </c>
      <c r="S549" s="129">
        <v>534</v>
      </c>
      <c r="T549" s="119">
        <v>5.35</v>
      </c>
      <c r="U549" s="130">
        <v>3.46129827843027E-3</v>
      </c>
      <c r="W549" s="129">
        <v>534</v>
      </c>
      <c r="X549" s="119">
        <v>5.35</v>
      </c>
      <c r="Y549" s="130">
        <v>8.0810451094518604E-4</v>
      </c>
    </row>
    <row r="550" spans="3:25" x14ac:dyDescent="0.25">
      <c r="C550" s="129">
        <v>535</v>
      </c>
      <c r="D550" s="118">
        <v>5.36</v>
      </c>
      <c r="E550" s="130">
        <v>1.7321323786900099E-5</v>
      </c>
      <c r="G550" s="129">
        <v>535</v>
      </c>
      <c r="H550" s="119">
        <v>5.36</v>
      </c>
      <c r="I550" s="130">
        <v>9.6520086092031701E-5</v>
      </c>
      <c r="K550" s="129">
        <v>535</v>
      </c>
      <c r="L550" s="119">
        <v>5.36</v>
      </c>
      <c r="M550" s="130">
        <v>1.1600746579688001E-4</v>
      </c>
      <c r="O550" s="129">
        <v>535</v>
      </c>
      <c r="P550" s="119">
        <v>5.36</v>
      </c>
      <c r="Q550" s="130">
        <v>2.12776828818726E-5</v>
      </c>
      <c r="S550" s="129">
        <v>535</v>
      </c>
      <c r="T550" s="119">
        <v>5.36</v>
      </c>
      <c r="U550" s="130">
        <v>3.4448708735856999E-3</v>
      </c>
      <c r="W550" s="129">
        <v>535</v>
      </c>
      <c r="X550" s="119">
        <v>5.36</v>
      </c>
      <c r="Y550" s="130">
        <v>8.0531512887223496E-4</v>
      </c>
    </row>
    <row r="551" spans="3:25" x14ac:dyDescent="0.25">
      <c r="C551" s="129">
        <v>536</v>
      </c>
      <c r="D551" s="118">
        <v>5.37</v>
      </c>
      <c r="E551" s="130">
        <v>1.7268755417051102E-5</v>
      </c>
      <c r="G551" s="129">
        <v>536</v>
      </c>
      <c r="H551" s="119">
        <v>5.37</v>
      </c>
      <c r="I551" s="130">
        <v>9.6240415852930501E-5</v>
      </c>
      <c r="K551" s="129">
        <v>536</v>
      </c>
      <c r="L551" s="119">
        <v>5.37</v>
      </c>
      <c r="M551" s="130">
        <v>1.15519091576663E-4</v>
      </c>
      <c r="O551" s="129">
        <v>536</v>
      </c>
      <c r="P551" s="119">
        <v>5.37</v>
      </c>
      <c r="Q551" s="130">
        <v>2.1225583651907099E-5</v>
      </c>
      <c r="S551" s="129">
        <v>536</v>
      </c>
      <c r="T551" s="119">
        <v>5.37</v>
      </c>
      <c r="U551" s="130">
        <v>3.42846211456365E-3</v>
      </c>
      <c r="W551" s="129">
        <v>536</v>
      </c>
      <c r="X551" s="119">
        <v>5.37</v>
      </c>
      <c r="Y551" s="130">
        <v>8.0253987189423304E-4</v>
      </c>
    </row>
    <row r="552" spans="3:25" x14ac:dyDescent="0.25">
      <c r="C552" s="129">
        <v>537</v>
      </c>
      <c r="D552" s="118">
        <v>5.38</v>
      </c>
      <c r="E552" s="130">
        <v>1.7216417379889899E-5</v>
      </c>
      <c r="G552" s="129">
        <v>537</v>
      </c>
      <c r="H552" s="119">
        <v>5.38</v>
      </c>
      <c r="I552" s="130">
        <v>9.5960536541336394E-5</v>
      </c>
      <c r="K552" s="129">
        <v>537</v>
      </c>
      <c r="L552" s="119">
        <v>5.38</v>
      </c>
      <c r="M552" s="130">
        <v>1.15032026429445E-4</v>
      </c>
      <c r="O552" s="129">
        <v>537</v>
      </c>
      <c r="P552" s="119">
        <v>5.38</v>
      </c>
      <c r="Q552" s="130">
        <v>2.11737358242665E-5</v>
      </c>
      <c r="S552" s="129">
        <v>537</v>
      </c>
      <c r="T552" s="119">
        <v>5.38</v>
      </c>
      <c r="U552" s="130">
        <v>3.41207635662907E-3</v>
      </c>
      <c r="W552" s="129">
        <v>537</v>
      </c>
      <c r="X552" s="119">
        <v>5.38</v>
      </c>
      <c r="Y552" s="130">
        <v>7.99778646926375E-4</v>
      </c>
    </row>
    <row r="553" spans="3:25" x14ac:dyDescent="0.25">
      <c r="C553" s="129">
        <v>538</v>
      </c>
      <c r="D553" s="118">
        <v>5.39</v>
      </c>
      <c r="E553" s="130">
        <v>1.71643083271171E-5</v>
      </c>
      <c r="G553" s="129">
        <v>538</v>
      </c>
      <c r="H553" s="119">
        <v>5.39</v>
      </c>
      <c r="I553" s="130">
        <v>9.5680286975316996E-5</v>
      </c>
      <c r="K553" s="129">
        <v>538</v>
      </c>
      <c r="L553" s="119">
        <v>5.39</v>
      </c>
      <c r="M553" s="130">
        <v>1.14546285345614E-4</v>
      </c>
      <c r="O553" s="129">
        <v>538</v>
      </c>
      <c r="P553" s="119">
        <v>5.39</v>
      </c>
      <c r="Q553" s="130">
        <v>2.1122136897070799E-5</v>
      </c>
      <c r="S553" s="129">
        <v>538</v>
      </c>
      <c r="T553" s="119">
        <v>5.39</v>
      </c>
      <c r="U553" s="130">
        <v>3.3957041499699798E-3</v>
      </c>
      <c r="W553" s="129">
        <v>538</v>
      </c>
      <c r="X553" s="119">
        <v>5.39</v>
      </c>
      <c r="Y553" s="130">
        <v>7.9703136162964899E-4</v>
      </c>
    </row>
    <row r="554" spans="3:25" x14ac:dyDescent="0.25">
      <c r="C554" s="129">
        <v>539</v>
      </c>
      <c r="D554" s="118">
        <v>5.4</v>
      </c>
      <c r="E554" s="130">
        <v>1.71124269211607E-5</v>
      </c>
      <c r="G554" s="129">
        <v>539</v>
      </c>
      <c r="H554" s="119">
        <v>5.4</v>
      </c>
      <c r="I554" s="130">
        <v>9.5399682327897904E-5</v>
      </c>
      <c r="K554" s="129">
        <v>539</v>
      </c>
      <c r="L554" s="119">
        <v>5.4</v>
      </c>
      <c r="M554" s="130">
        <v>1.14061882856955E-4</v>
      </c>
      <c r="O554" s="129">
        <v>539</v>
      </c>
      <c r="P554" s="119">
        <v>5.4</v>
      </c>
      <c r="Q554" s="130">
        <v>2.1070784403487402E-5</v>
      </c>
      <c r="S554" s="129">
        <v>539</v>
      </c>
      <c r="T554" s="119">
        <v>5.4</v>
      </c>
      <c r="U554" s="130">
        <v>3.3793634341124099E-3</v>
      </c>
      <c r="W554" s="129">
        <v>539</v>
      </c>
      <c r="X554" s="119">
        <v>5.4</v>
      </c>
      <c r="Y554" s="130">
        <v>7.9429792440390901E-4</v>
      </c>
    </row>
    <row r="555" spans="3:25" x14ac:dyDescent="0.25">
      <c r="C555" s="129">
        <v>540</v>
      </c>
      <c r="D555" s="118">
        <v>5.41</v>
      </c>
      <c r="E555" s="130">
        <v>1.70607718350547E-5</v>
      </c>
      <c r="G555" s="129">
        <v>540</v>
      </c>
      <c r="H555" s="119">
        <v>5.41</v>
      </c>
      <c r="I555" s="130">
        <v>9.5118737702147503E-5</v>
      </c>
      <c r="K555" s="129">
        <v>540</v>
      </c>
      <c r="L555" s="119">
        <v>5.41</v>
      </c>
      <c r="M555" s="130">
        <v>1.1357883304516301E-4</v>
      </c>
      <c r="O555" s="129">
        <v>540</v>
      </c>
      <c r="P555" s="119">
        <v>5.41</v>
      </c>
      <c r="Q555" s="130">
        <v>2.1019675911207998E-5</v>
      </c>
      <c r="S555" s="129">
        <v>540</v>
      </c>
      <c r="T555" s="119">
        <v>5.41</v>
      </c>
      <c r="U555" s="130">
        <v>3.3630383263909699E-3</v>
      </c>
      <c r="W555" s="129">
        <v>540</v>
      </c>
      <c r="X555" s="119">
        <v>5.41</v>
      </c>
      <c r="Y555" s="130">
        <v>7.9157824438101502E-4</v>
      </c>
    </row>
    <row r="556" spans="3:25" x14ac:dyDescent="0.25">
      <c r="C556" s="129">
        <v>541</v>
      </c>
      <c r="D556" s="118">
        <v>5.42</v>
      </c>
      <c r="E556" s="130">
        <v>1.7009341752318501E-5</v>
      </c>
      <c r="G556" s="129">
        <v>541</v>
      </c>
      <c r="H556" s="119">
        <v>5.42</v>
      </c>
      <c r="I556" s="130">
        <v>9.4837468127560696E-5</v>
      </c>
      <c r="K556" s="129">
        <v>541</v>
      </c>
      <c r="L556" s="119">
        <v>5.42</v>
      </c>
      <c r="M556" s="130">
        <v>1.1309714955021601E-4</v>
      </c>
      <c r="O556" s="129">
        <v>541</v>
      </c>
      <c r="P556" s="119">
        <v>5.42</v>
      </c>
      <c r="Q556" s="130">
        <v>2.0968809021933501E-5</v>
      </c>
      <c r="S556" s="129">
        <v>541</v>
      </c>
      <c r="T556" s="119">
        <v>5.42</v>
      </c>
      <c r="U556" s="130">
        <v>3.3467387495457199E-3</v>
      </c>
      <c r="W556" s="129">
        <v>541</v>
      </c>
      <c r="X556" s="119">
        <v>5.42</v>
      </c>
      <c r="Y556" s="130">
        <v>7.8887271908269902E-4</v>
      </c>
    </row>
    <row r="557" spans="3:25" x14ac:dyDescent="0.25">
      <c r="C557" s="129">
        <v>542</v>
      </c>
      <c r="D557" s="118">
        <v>5.43</v>
      </c>
      <c r="E557" s="130">
        <v>1.6958135366838299E-5</v>
      </c>
      <c r="G557" s="129">
        <v>542</v>
      </c>
      <c r="H557" s="119">
        <v>5.43</v>
      </c>
      <c r="I557" s="130">
        <v>9.4555888556584205E-5</v>
      </c>
      <c r="K557" s="129">
        <v>542</v>
      </c>
      <c r="L557" s="119">
        <v>5.43</v>
      </c>
      <c r="M557" s="130">
        <v>1.1261684557862199E-4</v>
      </c>
      <c r="O557" s="129">
        <v>542</v>
      </c>
      <c r="P557" s="119">
        <v>5.43</v>
      </c>
      <c r="Q557" s="130">
        <v>2.0918181370865801E-5</v>
      </c>
      <c r="S557" s="129">
        <v>542</v>
      </c>
      <c r="T557" s="119">
        <v>5.43</v>
      </c>
      <c r="U557" s="130">
        <v>3.3304640692602299E-3</v>
      </c>
      <c r="W557" s="129">
        <v>542</v>
      </c>
      <c r="X557" s="119">
        <v>5.43</v>
      </c>
      <c r="Y557" s="130">
        <v>7.8618141894819097E-4</v>
      </c>
    </row>
    <row r="558" spans="3:25" x14ac:dyDescent="0.25">
      <c r="C558" s="129">
        <v>543</v>
      </c>
      <c r="D558" s="118">
        <v>5.44</v>
      </c>
      <c r="E558" s="130">
        <v>1.6907151382750999E-5</v>
      </c>
      <c r="G558" s="129">
        <v>543</v>
      </c>
      <c r="H558" s="119">
        <v>5.44</v>
      </c>
      <c r="I558" s="130">
        <v>9.4274013861308503E-5</v>
      </c>
      <c r="K558" s="129">
        <v>543</v>
      </c>
      <c r="L558" s="119">
        <v>5.44</v>
      </c>
      <c r="M558" s="130">
        <v>1.12137933911551E-4</v>
      </c>
      <c r="O558" s="129">
        <v>543</v>
      </c>
      <c r="P558" s="119">
        <v>5.44</v>
      </c>
      <c r="Q558" s="130">
        <v>2.0867790626206701E-5</v>
      </c>
      <c r="S558" s="129">
        <v>543</v>
      </c>
      <c r="T558" s="119">
        <v>5.44</v>
      </c>
      <c r="U558" s="130">
        <v>3.31420865555515E-3</v>
      </c>
      <c r="W558" s="129">
        <v>543</v>
      </c>
      <c r="X558" s="119">
        <v>5.44</v>
      </c>
      <c r="Y558" s="130">
        <v>7.8350359398966795E-4</v>
      </c>
    </row>
    <row r="559" spans="3:25" x14ac:dyDescent="0.25">
      <c r="C559" s="129">
        <v>544</v>
      </c>
      <c r="D559" s="118">
        <v>5.45</v>
      </c>
      <c r="E559" s="130">
        <v>1.6856388514329299E-5</v>
      </c>
      <c r="G559" s="129">
        <v>544</v>
      </c>
      <c r="H559" s="119">
        <v>5.45</v>
      </c>
      <c r="I559" s="130">
        <v>9.3991858830294603E-5</v>
      </c>
      <c r="K559" s="129">
        <v>544</v>
      </c>
      <c r="L559" s="119">
        <v>5.45</v>
      </c>
      <c r="M559" s="130">
        <v>1.1166042691282499E-4</v>
      </c>
      <c r="O559" s="129">
        <v>544</v>
      </c>
      <c r="P559" s="119">
        <v>5.45</v>
      </c>
      <c r="Q559" s="130">
        <v>2.08176344886643E-5</v>
      </c>
      <c r="S559" s="129">
        <v>544</v>
      </c>
      <c r="T559" s="119">
        <v>5.45</v>
      </c>
      <c r="U559" s="130">
        <v>3.2979875847609099E-3</v>
      </c>
      <c r="W559" s="129">
        <v>544</v>
      </c>
      <c r="X559" s="119">
        <v>5.45</v>
      </c>
      <c r="Y559" s="130">
        <v>7.8083915636309605E-4</v>
      </c>
    </row>
    <row r="560" spans="3:25" x14ac:dyDescent="0.25">
      <c r="C560" s="129">
        <v>545</v>
      </c>
      <c r="D560" s="118">
        <v>5.46</v>
      </c>
      <c r="E560" s="130">
        <v>1.6805845485869199E-5</v>
      </c>
      <c r="G560" s="129">
        <v>545</v>
      </c>
      <c r="H560" s="119">
        <v>5.46</v>
      </c>
      <c r="I560" s="130">
        <v>9.3709438165549206E-5</v>
      </c>
      <c r="K560" s="129">
        <v>545</v>
      </c>
      <c r="L560" s="119">
        <v>5.46</v>
      </c>
      <c r="M560" s="130">
        <v>1.11184529623725E-4</v>
      </c>
      <c r="O560" s="129">
        <v>545</v>
      </c>
      <c r="P560" s="119">
        <v>5.46</v>
      </c>
      <c r="Q560" s="130">
        <v>2.07677106909662E-5</v>
      </c>
      <c r="S560" s="129">
        <v>545</v>
      </c>
      <c r="T560" s="119">
        <v>5.46</v>
      </c>
      <c r="U560" s="130">
        <v>3.2817864668571802E-3</v>
      </c>
      <c r="W560" s="129">
        <v>545</v>
      </c>
      <c r="X560" s="119">
        <v>5.46</v>
      </c>
      <c r="Y560" s="130">
        <v>7.7818801892106304E-4</v>
      </c>
    </row>
    <row r="561" spans="3:25" x14ac:dyDescent="0.25">
      <c r="C561" s="129">
        <v>546</v>
      </c>
      <c r="D561" s="118">
        <v>5.47</v>
      </c>
      <c r="E561" s="130">
        <v>1.6755521031578401E-5</v>
      </c>
      <c r="G561" s="129">
        <v>546</v>
      </c>
      <c r="H561" s="119">
        <v>5.47</v>
      </c>
      <c r="I561" s="130">
        <v>9.3426766479630399E-5</v>
      </c>
      <c r="K561" s="129">
        <v>546</v>
      </c>
      <c r="L561" s="119">
        <v>5.47</v>
      </c>
      <c r="M561" s="130">
        <v>1.10710183215097E-4</v>
      </c>
      <c r="O561" s="129">
        <v>546</v>
      </c>
      <c r="P561" s="119">
        <v>5.47</v>
      </c>
      <c r="Q561" s="130">
        <v>2.0718016997380199E-5</v>
      </c>
      <c r="S561" s="129">
        <v>546</v>
      </c>
      <c r="T561" s="119">
        <v>5.47</v>
      </c>
      <c r="U561" s="130">
        <v>3.2656148020895701E-3</v>
      </c>
      <c r="W561" s="129">
        <v>546</v>
      </c>
      <c r="X561" s="119">
        <v>5.47</v>
      </c>
      <c r="Y561" s="130">
        <v>7.7555009520637996E-4</v>
      </c>
    </row>
    <row r="562" spans="3:25" x14ac:dyDescent="0.25">
      <c r="C562" s="129">
        <v>547</v>
      </c>
      <c r="D562" s="118">
        <v>5.48</v>
      </c>
      <c r="E562" s="130">
        <v>1.6705413895467301E-5</v>
      </c>
      <c r="G562" s="129">
        <v>547</v>
      </c>
      <c r="H562" s="119">
        <v>5.48</v>
      </c>
      <c r="I562" s="130">
        <v>9.3143858292894194E-5</v>
      </c>
      <c r="K562" s="129">
        <v>547</v>
      </c>
      <c r="L562" s="119">
        <v>5.48</v>
      </c>
      <c r="M562" s="130">
        <v>1.1023727128544E-4</v>
      </c>
      <c r="O562" s="129">
        <v>547</v>
      </c>
      <c r="P562" s="119">
        <v>5.48</v>
      </c>
      <c r="Q562" s="130">
        <v>2.0668551203239799E-5</v>
      </c>
      <c r="S562" s="129">
        <v>547</v>
      </c>
      <c r="T562" s="119">
        <v>5.48</v>
      </c>
      <c r="U562" s="130">
        <v>3.2494719580607001E-3</v>
      </c>
      <c r="W562" s="129">
        <v>547</v>
      </c>
      <c r="X562" s="119">
        <v>5.48</v>
      </c>
      <c r="Y562" s="130">
        <v>7.7292529944573095E-4</v>
      </c>
    </row>
    <row r="563" spans="3:25" x14ac:dyDescent="0.25">
      <c r="C563" s="129">
        <v>548</v>
      </c>
      <c r="D563" s="118">
        <v>5.49</v>
      </c>
      <c r="E563" s="130">
        <v>1.6655522831241401E-5</v>
      </c>
      <c r="G563" s="129">
        <v>548</v>
      </c>
      <c r="H563" s="119">
        <v>5.49</v>
      </c>
      <c r="I563" s="130">
        <v>9.2860728030869398E-5</v>
      </c>
      <c r="K563" s="129">
        <v>548</v>
      </c>
      <c r="L563" s="119">
        <v>5.49</v>
      </c>
      <c r="M563" s="130">
        <v>1.0976580466650401E-4</v>
      </c>
      <c r="O563" s="129">
        <v>548</v>
      </c>
      <c r="P563" s="119">
        <v>5.49</v>
      </c>
      <c r="Q563" s="130">
        <v>2.06193111344802E-5</v>
      </c>
      <c r="S563" s="129">
        <v>548</v>
      </c>
      <c r="T563" s="119">
        <v>5.49</v>
      </c>
      <c r="U563" s="130">
        <v>3.2333515940841701E-3</v>
      </c>
      <c r="W563" s="129">
        <v>548</v>
      </c>
      <c r="X563" s="119">
        <v>5.49</v>
      </c>
      <c r="Y563" s="130">
        <v>7.7031354654337795E-4</v>
      </c>
    </row>
    <row r="564" spans="3:25" x14ac:dyDescent="0.25">
      <c r="C564" s="129">
        <v>549</v>
      </c>
      <c r="D564" s="118">
        <v>5.5</v>
      </c>
      <c r="E564" s="130">
        <v>1.66058514635372E-5</v>
      </c>
      <c r="G564" s="129">
        <v>549</v>
      </c>
      <c r="H564" s="119">
        <v>5.5</v>
      </c>
      <c r="I564" s="130">
        <v>9.2577390021753194E-5</v>
      </c>
      <c r="K564" s="129">
        <v>549</v>
      </c>
      <c r="L564" s="119">
        <v>5.5</v>
      </c>
      <c r="M564" s="130">
        <v>1.09295793810237E-4</v>
      </c>
      <c r="O564" s="129">
        <v>549</v>
      </c>
      <c r="P564" s="119">
        <v>5.5</v>
      </c>
      <c r="Q564" s="130">
        <v>2.0570294647176701E-5</v>
      </c>
      <c r="S564" s="129">
        <v>549</v>
      </c>
      <c r="T564" s="119">
        <v>5.5</v>
      </c>
      <c r="U564" s="130">
        <v>3.21726964471934E-3</v>
      </c>
      <c r="W564" s="129">
        <v>549</v>
      </c>
      <c r="X564" s="119">
        <v>5.5</v>
      </c>
      <c r="Y564" s="130">
        <v>7.6771475207496097E-4</v>
      </c>
    </row>
    <row r="565" spans="3:25" x14ac:dyDescent="0.25">
      <c r="C565" s="129">
        <v>550</v>
      </c>
      <c r="D565" s="118">
        <v>5.51</v>
      </c>
      <c r="E565" s="130">
        <v>1.6556414727496E-5</v>
      </c>
      <c r="G565" s="129">
        <v>550</v>
      </c>
      <c r="H565" s="119">
        <v>5.51</v>
      </c>
      <c r="I565" s="130">
        <v>9.22938584940407E-5</v>
      </c>
      <c r="K565" s="129">
        <v>550</v>
      </c>
      <c r="L565" s="119">
        <v>5.51</v>
      </c>
      <c r="M565" s="130">
        <v>1.08827248796059E-4</v>
      </c>
      <c r="O565" s="129">
        <v>550</v>
      </c>
      <c r="P565" s="119">
        <v>5.51</v>
      </c>
      <c r="Q565" s="130">
        <v>2.0521499627093399E-5</v>
      </c>
      <c r="S565" s="129">
        <v>550</v>
      </c>
      <c r="T565" s="119">
        <v>5.51</v>
      </c>
      <c r="U565" s="130">
        <v>3.2012119042822799E-3</v>
      </c>
      <c r="W565" s="129">
        <v>550</v>
      </c>
      <c r="X565" s="119">
        <v>5.51</v>
      </c>
      <c r="Y565" s="130">
        <v>7.65128832281322E-4</v>
      </c>
    </row>
    <row r="566" spans="3:25" x14ac:dyDescent="0.25">
      <c r="C566" s="129">
        <v>551</v>
      </c>
      <c r="D566" s="118">
        <v>5.52</v>
      </c>
      <c r="E566" s="130">
        <v>1.6507190104509401E-5</v>
      </c>
      <c r="G566" s="129">
        <v>551</v>
      </c>
      <c r="H566" s="119">
        <v>5.52</v>
      </c>
      <c r="I566" s="130">
        <v>9.2010293437600602E-5</v>
      </c>
      <c r="K566" s="129">
        <v>551</v>
      </c>
      <c r="L566" s="119">
        <v>5.52</v>
      </c>
      <c r="M566" s="130">
        <v>1.0836017933803401E-4</v>
      </c>
      <c r="O566" s="129">
        <v>551</v>
      </c>
      <c r="P566" s="119">
        <v>5.52</v>
      </c>
      <c r="Q566" s="130">
        <v>2.0472926601492702E-5</v>
      </c>
      <c r="S566" s="129">
        <v>551</v>
      </c>
      <c r="T566" s="119">
        <v>5.52</v>
      </c>
      <c r="U566" s="130">
        <v>3.1851847977852699E-3</v>
      </c>
      <c r="W566" s="129">
        <v>551</v>
      </c>
      <c r="X566" s="119">
        <v>5.52</v>
      </c>
      <c r="Y566" s="130">
        <v>7.6255570406242798E-4</v>
      </c>
    </row>
    <row r="567" spans="3:25" x14ac:dyDescent="0.25">
      <c r="C567" s="129">
        <v>552</v>
      </c>
      <c r="D567" s="118">
        <v>5.53</v>
      </c>
      <c r="E567" s="130">
        <v>1.6458176388860201E-5</v>
      </c>
      <c r="G567" s="129">
        <v>552</v>
      </c>
      <c r="H567" s="119">
        <v>5.53</v>
      </c>
      <c r="I567" s="130">
        <v>9.1726658578222497E-5</v>
      </c>
      <c r="K567" s="129">
        <v>552</v>
      </c>
      <c r="L567" s="119">
        <v>5.53</v>
      </c>
      <c r="M567" s="130">
        <v>1.07894594791919E-4</v>
      </c>
      <c r="O567" s="129">
        <v>552</v>
      </c>
      <c r="P567" s="119">
        <v>5.53</v>
      </c>
      <c r="Q567" s="130">
        <v>2.0424590871015001E-5</v>
      </c>
      <c r="S567" s="129">
        <v>552</v>
      </c>
      <c r="T567" s="119">
        <v>5.53</v>
      </c>
      <c r="U567" s="130">
        <v>3.1691923155974899E-3</v>
      </c>
      <c r="W567" s="129">
        <v>552</v>
      </c>
      <c r="X567" s="119">
        <v>5.53</v>
      </c>
      <c r="Y567" s="130">
        <v>7.5999528497133599E-4</v>
      </c>
    </row>
    <row r="568" spans="3:25" x14ac:dyDescent="0.25">
      <c r="C568" s="129">
        <v>553</v>
      </c>
      <c r="D568" s="118">
        <v>5.54</v>
      </c>
      <c r="E568" s="130">
        <v>1.6409372383980902E-5</v>
      </c>
      <c r="G568" s="129">
        <v>553</v>
      </c>
      <c r="H568" s="119">
        <v>5.54</v>
      </c>
      <c r="I568" s="130">
        <v>9.1442869974042495E-5</v>
      </c>
      <c r="K568" s="129">
        <v>553</v>
      </c>
      <c r="L568" s="119">
        <v>5.54</v>
      </c>
      <c r="M568" s="130">
        <v>1.0743050416210699E-4</v>
      </c>
      <c r="O568" s="129">
        <v>553</v>
      </c>
      <c r="P568" s="119">
        <v>5.54</v>
      </c>
      <c r="Q568" s="130">
        <v>2.03764702924808E-5</v>
      </c>
      <c r="S568" s="129">
        <v>553</v>
      </c>
      <c r="T568" s="119">
        <v>5.54</v>
      </c>
      <c r="U568" s="130">
        <v>3.1589315884982799E-3</v>
      </c>
      <c r="W568" s="129">
        <v>553</v>
      </c>
      <c r="X568" s="119">
        <v>5.54</v>
      </c>
      <c r="Y568" s="130">
        <v>7.5818472698720098E-4</v>
      </c>
    </row>
    <row r="569" spans="3:25" x14ac:dyDescent="0.25">
      <c r="C569" s="129">
        <v>554</v>
      </c>
      <c r="D569" s="118">
        <v>5.55</v>
      </c>
      <c r="E569" s="130">
        <v>1.6360776902356201E-5</v>
      </c>
      <c r="G569" s="129">
        <v>554</v>
      </c>
      <c r="H569" s="119">
        <v>5.55</v>
      </c>
      <c r="I569" s="130">
        <v>9.1158941439032495E-5</v>
      </c>
      <c r="K569" s="129">
        <v>554</v>
      </c>
      <c r="L569" s="119">
        <v>5.55</v>
      </c>
      <c r="M569" s="130">
        <v>1.0696791610845299E-4</v>
      </c>
      <c r="O569" s="129">
        <v>554</v>
      </c>
      <c r="P569" s="119">
        <v>5.55</v>
      </c>
      <c r="Q569" s="130">
        <v>2.0328562866810699E-5</v>
      </c>
      <c r="S569" s="129">
        <v>554</v>
      </c>
      <c r="T569" s="119">
        <v>5.55</v>
      </c>
      <c r="U569" s="130">
        <v>3.1584576595694801E-3</v>
      </c>
      <c r="W569" s="129">
        <v>554</v>
      </c>
      <c r="X569" s="119">
        <v>5.55</v>
      </c>
      <c r="Y569" s="130">
        <v>7.5863031142828002E-4</v>
      </c>
    </row>
    <row r="570" spans="3:25" x14ac:dyDescent="0.25">
      <c r="C570" s="129">
        <v>555</v>
      </c>
      <c r="D570" s="118">
        <v>5.56</v>
      </c>
      <c r="E570" s="130">
        <v>1.63123887654265E-5</v>
      </c>
      <c r="G570" s="129">
        <v>555</v>
      </c>
      <c r="H570" s="119">
        <v>5.56</v>
      </c>
      <c r="I570" s="130">
        <v>9.0874886677608897E-5</v>
      </c>
      <c r="K570" s="129">
        <v>555</v>
      </c>
      <c r="L570" s="119">
        <v>5.56</v>
      </c>
      <c r="M570" s="130">
        <v>1.06506838952994E-4</v>
      </c>
      <c r="O570" s="129">
        <v>555</v>
      </c>
      <c r="P570" s="119">
        <v>5.56</v>
      </c>
      <c r="Q570" s="130">
        <v>2.02808666224377E-5</v>
      </c>
      <c r="S570" s="129">
        <v>555</v>
      </c>
      <c r="T570" s="119">
        <v>5.56</v>
      </c>
      <c r="U570" s="130">
        <v>3.1578523728436401E-3</v>
      </c>
      <c r="W570" s="129">
        <v>555</v>
      </c>
      <c r="X570" s="119">
        <v>5.56</v>
      </c>
      <c r="Y570" s="130">
        <v>7.5899391172868703E-4</v>
      </c>
    </row>
    <row r="571" spans="3:25" x14ac:dyDescent="0.25">
      <c r="C571" s="129">
        <v>556</v>
      </c>
      <c r="D571" s="118">
        <v>5.57</v>
      </c>
      <c r="E571" s="130">
        <v>1.62642068034928E-5</v>
      </c>
      <c r="G571" s="129">
        <v>556</v>
      </c>
      <c r="H571" s="119">
        <v>5.57</v>
      </c>
      <c r="I571" s="130">
        <v>9.0590719282908501E-5</v>
      </c>
      <c r="K571" s="129">
        <v>556</v>
      </c>
      <c r="L571" s="119">
        <v>5.57</v>
      </c>
      <c r="M571" s="130">
        <v>1.0604728068656399E-4</v>
      </c>
      <c r="O571" s="129">
        <v>556</v>
      </c>
      <c r="P571" s="119">
        <v>5.57</v>
      </c>
      <c r="Q571" s="130">
        <v>2.0233379614893201E-5</v>
      </c>
      <c r="S571" s="129">
        <v>556</v>
      </c>
      <c r="T571" s="119">
        <v>5.57</v>
      </c>
      <c r="U571" s="130">
        <v>3.1571007485273498E-3</v>
      </c>
      <c r="W571" s="129">
        <v>556</v>
      </c>
      <c r="X571" s="119">
        <v>5.57</v>
      </c>
      <c r="Y571" s="130">
        <v>7.5927930037483695E-4</v>
      </c>
    </row>
    <row r="572" spans="3:25" x14ac:dyDescent="0.25">
      <c r="C572" s="129">
        <v>557</v>
      </c>
      <c r="D572" s="118">
        <v>5.58</v>
      </c>
      <c r="E572" s="130">
        <v>1.6216229855623699E-5</v>
      </c>
      <c r="G572" s="129">
        <v>557</v>
      </c>
      <c r="H572" s="119">
        <v>5.58</v>
      </c>
      <c r="I572" s="130">
        <v>9.0306452735160206E-5</v>
      </c>
      <c r="K572" s="129">
        <v>557</v>
      </c>
      <c r="L572" s="119">
        <v>5.58</v>
      </c>
      <c r="M572" s="130">
        <v>1.05589248975299E-4</v>
      </c>
      <c r="O572" s="129">
        <v>557</v>
      </c>
      <c r="P572" s="119">
        <v>5.58</v>
      </c>
      <c r="Q572" s="130">
        <v>2.0186099926397699E-5</v>
      </c>
      <c r="S572" s="129">
        <v>557</v>
      </c>
      <c r="T572" s="119">
        <v>5.58</v>
      </c>
      <c r="U572" s="130">
        <v>3.15622046265079E-3</v>
      </c>
      <c r="W572" s="129">
        <v>557</v>
      </c>
      <c r="X572" s="119">
        <v>5.58</v>
      </c>
      <c r="Y572" s="130">
        <v>7.59483612361423E-4</v>
      </c>
    </row>
    <row r="573" spans="3:25" x14ac:dyDescent="0.25">
      <c r="C573" s="129">
        <v>558</v>
      </c>
      <c r="D573" s="118">
        <v>5.59</v>
      </c>
      <c r="E573" s="130">
        <v>1.61684567695631E-5</v>
      </c>
      <c r="G573" s="129">
        <v>558</v>
      </c>
      <c r="H573" s="119">
        <v>5.59</v>
      </c>
      <c r="I573" s="130">
        <v>9.0022100400165801E-5</v>
      </c>
      <c r="K573" s="129">
        <v>558</v>
      </c>
      <c r="L573" s="119">
        <v>5.59</v>
      </c>
      <c r="M573" s="130">
        <v>1.0513275116702999E-4</v>
      </c>
      <c r="O573" s="129">
        <v>558</v>
      </c>
      <c r="P573" s="119">
        <v>5.59</v>
      </c>
      <c r="Q573" s="130">
        <v>2.0139025665459E-5</v>
      </c>
      <c r="S573" s="129">
        <v>558</v>
      </c>
      <c r="T573" s="119">
        <v>5.59</v>
      </c>
      <c r="U573" s="130">
        <v>3.1551986985386602E-3</v>
      </c>
      <c r="W573" s="129">
        <v>558</v>
      </c>
      <c r="X573" s="119">
        <v>5.59</v>
      </c>
      <c r="Y573" s="130">
        <v>7.5960858666337505E-4</v>
      </c>
    </row>
    <row r="574" spans="3:25" x14ac:dyDescent="0.25">
      <c r="C574" s="129">
        <v>559</v>
      </c>
      <c r="D574" s="118">
        <v>5.6</v>
      </c>
      <c r="E574" s="130">
        <v>1.61208864016394E-5</v>
      </c>
      <c r="G574" s="129">
        <v>559</v>
      </c>
      <c r="H574" s="119">
        <v>5.6</v>
      </c>
      <c r="I574" s="130">
        <v>8.9737675527859804E-5</v>
      </c>
      <c r="K574" s="129">
        <v>559</v>
      </c>
      <c r="L574" s="119">
        <v>5.6</v>
      </c>
      <c r="M574" s="130">
        <v>1.0467785527389201E-4</v>
      </c>
      <c r="O574" s="129">
        <v>559</v>
      </c>
      <c r="P574" s="119">
        <v>5.6</v>
      </c>
      <c r="Q574" s="130">
        <v>2.0092154966475399E-5</v>
      </c>
      <c r="S574" s="129">
        <v>559</v>
      </c>
      <c r="T574" s="119">
        <v>5.6</v>
      </c>
      <c r="U574" s="130">
        <v>3.1540508018471098E-3</v>
      </c>
      <c r="W574" s="129">
        <v>559</v>
      </c>
      <c r="X574" s="119">
        <v>5.6</v>
      </c>
      <c r="Y574" s="130">
        <v>7.5965639323837398E-4</v>
      </c>
    </row>
    <row r="575" spans="3:25" x14ac:dyDescent="0.25">
      <c r="C575" s="129">
        <v>560</v>
      </c>
      <c r="D575" s="118">
        <v>5.61</v>
      </c>
      <c r="E575" s="130">
        <v>1.6073517616676301E-5</v>
      </c>
      <c r="G575" s="129">
        <v>560</v>
      </c>
      <c r="H575" s="119">
        <v>5.61</v>
      </c>
      <c r="I575" s="130">
        <v>8.9453191250976494E-5</v>
      </c>
      <c r="K575" s="129">
        <v>560</v>
      </c>
      <c r="L575" s="119">
        <v>5.61</v>
      </c>
      <c r="M575" s="130">
        <v>1.04224714360709E-4</v>
      </c>
      <c r="O575" s="129">
        <v>560</v>
      </c>
      <c r="P575" s="119">
        <v>5.61</v>
      </c>
      <c r="Q575" s="130">
        <v>2.00454859893447E-5</v>
      </c>
      <c r="S575" s="129">
        <v>560</v>
      </c>
      <c r="T575" s="119">
        <v>5.61</v>
      </c>
      <c r="U575" s="130">
        <v>3.1527663256867098E-3</v>
      </c>
      <c r="W575" s="129">
        <v>560</v>
      </c>
      <c r="X575" s="119">
        <v>5.61</v>
      </c>
      <c r="Y575" s="130">
        <v>7.5962504458163005E-4</v>
      </c>
    </row>
    <row r="576" spans="3:25" x14ac:dyDescent="0.25">
      <c r="C576" s="129">
        <v>561</v>
      </c>
      <c r="D576" s="118">
        <v>5.62</v>
      </c>
      <c r="E576" s="130">
        <v>1.60263492879047E-5</v>
      </c>
      <c r="G576" s="129">
        <v>561</v>
      </c>
      <c r="H576" s="119">
        <v>5.62</v>
      </c>
      <c r="I576" s="130">
        <v>8.9168660583790099E-5</v>
      </c>
      <c r="K576" s="129">
        <v>561</v>
      </c>
      <c r="L576" s="119">
        <v>5.62</v>
      </c>
      <c r="M576" s="130">
        <v>1.0377312338967499E-4</v>
      </c>
      <c r="O576" s="129">
        <v>561</v>
      </c>
      <c r="P576" s="119">
        <v>5.62</v>
      </c>
      <c r="Q576" s="130">
        <v>1.99990169190793E-5</v>
      </c>
      <c r="S576" s="129">
        <v>561</v>
      </c>
      <c r="T576" s="119">
        <v>5.62</v>
      </c>
      <c r="U576" s="130">
        <v>3.15135807227525E-3</v>
      </c>
      <c r="W576" s="129">
        <v>561</v>
      </c>
      <c r="X576" s="119">
        <v>5.62</v>
      </c>
      <c r="Y576" s="130">
        <v>7.5951700354407001E-4</v>
      </c>
    </row>
    <row r="577" spans="3:25" x14ac:dyDescent="0.25">
      <c r="C577" s="129">
        <v>562</v>
      </c>
      <c r="D577" s="118">
        <v>5.63</v>
      </c>
      <c r="E577" s="130">
        <v>1.5979380296875998E-5</v>
      </c>
      <c r="G577" s="129">
        <v>562</v>
      </c>
      <c r="H577" s="119">
        <v>5.63</v>
      </c>
      <c r="I577" s="130">
        <v>8.8884096420951801E-5</v>
      </c>
      <c r="K577" s="129">
        <v>562</v>
      </c>
      <c r="L577" s="119">
        <v>5.63</v>
      </c>
      <c r="M577" s="130">
        <v>1.03323088549357E-4</v>
      </c>
      <c r="O577" s="129">
        <v>562</v>
      </c>
      <c r="P577" s="119">
        <v>5.63</v>
      </c>
      <c r="Q577" s="130">
        <v>1.9952745965427099E-5</v>
      </c>
      <c r="S577" s="129">
        <v>562</v>
      </c>
      <c r="T577" s="119">
        <v>5.63</v>
      </c>
      <c r="U577" s="130">
        <v>3.14981818400243E-3</v>
      </c>
      <c r="W577" s="129">
        <v>562</v>
      </c>
      <c r="X577" s="119">
        <v>5.63</v>
      </c>
      <c r="Y577" s="130">
        <v>7.5933303581009399E-4</v>
      </c>
    </row>
    <row r="578" spans="3:25" x14ac:dyDescent="0.25">
      <c r="C578" s="129">
        <v>563</v>
      </c>
      <c r="D578" s="118">
        <v>5.64</v>
      </c>
      <c r="E578" s="130">
        <v>1.5932609533376401E-5</v>
      </c>
      <c r="G578" s="129">
        <v>563</v>
      </c>
      <c r="H578" s="119">
        <v>5.64</v>
      </c>
      <c r="I578" s="130">
        <v>8.8599511536402304E-5</v>
      </c>
      <c r="K578" s="129">
        <v>563</v>
      </c>
      <c r="L578" s="119">
        <v>5.64</v>
      </c>
      <c r="M578" s="130">
        <v>1.02874615739918E-4</v>
      </c>
      <c r="O578" s="129">
        <v>563</v>
      </c>
      <c r="P578" s="119">
        <v>5.64</v>
      </c>
      <c r="Q578" s="130">
        <v>1.99066713624972E-5</v>
      </c>
      <c r="S578" s="129">
        <v>563</v>
      </c>
      <c r="T578" s="119">
        <v>5.64</v>
      </c>
      <c r="U578" s="130">
        <v>3.1481566943444201E-3</v>
      </c>
      <c r="W578" s="129">
        <v>563</v>
      </c>
      <c r="X578" s="119">
        <v>5.64</v>
      </c>
      <c r="Y578" s="130">
        <v>7.5907191964376202E-4</v>
      </c>
    </row>
    <row r="579" spans="3:25" x14ac:dyDescent="0.25">
      <c r="C579" s="129">
        <v>564</v>
      </c>
      <c r="D579" s="118">
        <v>5.65</v>
      </c>
      <c r="E579" s="130">
        <v>1.58860358953426E-5</v>
      </c>
      <c r="G579" s="129">
        <v>564</v>
      </c>
      <c r="H579" s="119">
        <v>5.65</v>
      </c>
      <c r="I579" s="130">
        <v>8.8314918582363598E-5</v>
      </c>
      <c r="K579" s="129">
        <v>564</v>
      </c>
      <c r="L579" s="119">
        <v>5.65</v>
      </c>
      <c r="M579" s="130">
        <v>1.02427710578918E-4</v>
      </c>
      <c r="O579" s="129">
        <v>564</v>
      </c>
      <c r="P579" s="119">
        <v>5.65</v>
      </c>
      <c r="Q579" s="130">
        <v>1.9860791368392501E-5</v>
      </c>
      <c r="S579" s="129">
        <v>564</v>
      </c>
      <c r="T579" s="119">
        <v>5.65</v>
      </c>
      <c r="U579" s="130">
        <v>3.14636856625327E-3</v>
      </c>
      <c r="W579" s="129">
        <v>564</v>
      </c>
      <c r="X579" s="119">
        <v>5.65</v>
      </c>
      <c r="Y579" s="130">
        <v>7.5873677933519402E-4</v>
      </c>
    </row>
    <row r="580" spans="3:25" x14ac:dyDescent="0.25">
      <c r="C580" s="129">
        <v>565</v>
      </c>
      <c r="D580" s="118">
        <v>5.66</v>
      </c>
      <c r="E580" s="130">
        <v>1.5839658288779199E-5</v>
      </c>
      <c r="G580" s="129">
        <v>565</v>
      </c>
      <c r="H580" s="119">
        <v>5.66</v>
      </c>
      <c r="I580" s="130">
        <v>8.8030330088424499E-5</v>
      </c>
      <c r="K580" s="129">
        <v>565</v>
      </c>
      <c r="L580" s="119">
        <v>5.66</v>
      </c>
      <c r="M580" s="130">
        <v>1.01982378407014E-4</v>
      </c>
      <c r="O580" s="129">
        <v>565</v>
      </c>
      <c r="P580" s="119">
        <v>5.66</v>
      </c>
      <c r="Q580" s="130">
        <v>1.9815104264846302E-5</v>
      </c>
      <c r="S580" s="129">
        <v>565</v>
      </c>
      <c r="T580" s="119">
        <v>5.66</v>
      </c>
      <c r="U580" s="130">
        <v>3.14446082792715E-3</v>
      </c>
      <c r="W580" s="129">
        <v>565</v>
      </c>
      <c r="X580" s="119">
        <v>5.66</v>
      </c>
      <c r="Y580" s="130">
        <v>7.5832710079812803E-4</v>
      </c>
    </row>
    <row r="581" spans="3:25" x14ac:dyDescent="0.25">
      <c r="C581" s="129">
        <v>566</v>
      </c>
      <c r="D581" s="118">
        <v>5.67</v>
      </c>
      <c r="E581" s="130">
        <v>1.57934756276762E-5</v>
      </c>
      <c r="G581" s="129">
        <v>566</v>
      </c>
      <c r="H581" s="119">
        <v>5.67</v>
      </c>
      <c r="I581" s="130">
        <v>8.7745852797712704E-5</v>
      </c>
      <c r="K581" s="129">
        <v>566</v>
      </c>
      <c r="L581" s="119">
        <v>5.67</v>
      </c>
      <c r="M581" s="130">
        <v>1.01538624293573E-4</v>
      </c>
      <c r="O581" s="129">
        <v>566</v>
      </c>
      <c r="P581" s="119">
        <v>5.67</v>
      </c>
      <c r="Q581" s="130">
        <v>1.9769608356865199E-5</v>
      </c>
      <c r="S581" s="129">
        <v>566</v>
      </c>
      <c r="T581" s="119">
        <v>5.67</v>
      </c>
      <c r="U581" s="130">
        <v>3.1424315049681999E-3</v>
      </c>
      <c r="W581" s="129">
        <v>566</v>
      </c>
      <c r="X581" s="119">
        <v>5.67</v>
      </c>
      <c r="Y581" s="130">
        <v>7.5784235401077501E-4</v>
      </c>
    </row>
    <row r="582" spans="3:25" x14ac:dyDescent="0.25">
      <c r="C582" s="129">
        <v>567</v>
      </c>
      <c r="D582" s="118">
        <v>5.68</v>
      </c>
      <c r="E582" s="130">
        <v>1.57474868339287E-5</v>
      </c>
      <c r="G582" s="129">
        <v>567</v>
      </c>
      <c r="H582" s="119">
        <v>5.68</v>
      </c>
      <c r="I582" s="130">
        <v>8.7461530510171107E-5</v>
      </c>
      <c r="K582" s="129">
        <v>567</v>
      </c>
      <c r="L582" s="119">
        <v>5.68</v>
      </c>
      <c r="M582" s="130">
        <v>1.0109645304218901E-4</v>
      </c>
      <c r="O582" s="129">
        <v>567</v>
      </c>
      <c r="P582" s="119">
        <v>5.68</v>
      </c>
      <c r="Q582" s="130">
        <v>1.9724301972377401E-5</v>
      </c>
      <c r="S582" s="129">
        <v>567</v>
      </c>
      <c r="T582" s="119">
        <v>5.68</v>
      </c>
      <c r="U582" s="130">
        <v>3.1402843734845498E-3</v>
      </c>
      <c r="W582" s="129">
        <v>567</v>
      </c>
      <c r="X582" s="119">
        <v>5.68</v>
      </c>
      <c r="Y582" s="130">
        <v>7.5728629648145898E-4</v>
      </c>
    </row>
    <row r="583" spans="3:25" x14ac:dyDescent="0.25">
      <c r="C583" s="129">
        <v>568</v>
      </c>
      <c r="D583" s="118">
        <v>5.69</v>
      </c>
      <c r="E583" s="130">
        <v>1.57017012649947E-5</v>
      </c>
      <c r="G583" s="129">
        <v>568</v>
      </c>
      <c r="H583" s="119">
        <v>5.69</v>
      </c>
      <c r="I583" s="130">
        <v>8.7177247285281996E-5</v>
      </c>
      <c r="K583" s="129">
        <v>568</v>
      </c>
      <c r="L583" s="119">
        <v>5.69</v>
      </c>
      <c r="M583" s="130">
        <v>1.00655869196105E-4</v>
      </c>
      <c r="O583" s="129">
        <v>568</v>
      </c>
      <c r="P583" s="119">
        <v>5.69</v>
      </c>
      <c r="Q583" s="130">
        <v>1.9679183461885301E-5</v>
      </c>
      <c r="S583" s="129">
        <v>568</v>
      </c>
      <c r="T583" s="119">
        <v>5.69</v>
      </c>
      <c r="U583" s="130">
        <v>3.1380207736823101E-3</v>
      </c>
      <c r="W583" s="129">
        <v>568</v>
      </c>
      <c r="X583" s="119">
        <v>5.69</v>
      </c>
      <c r="Y583" s="130">
        <v>7.5665719866818899E-4</v>
      </c>
    </row>
    <row r="584" spans="3:25" x14ac:dyDescent="0.25">
      <c r="C584" s="129">
        <v>569</v>
      </c>
      <c r="D584" s="118">
        <v>5.7</v>
      </c>
      <c r="E584" s="130">
        <v>1.5656119680479801E-5</v>
      </c>
      <c r="G584" s="129">
        <v>569</v>
      </c>
      <c r="H584" s="119">
        <v>5.7</v>
      </c>
      <c r="I584" s="130">
        <v>8.6893015164219906E-5</v>
      </c>
      <c r="K584" s="129">
        <v>569</v>
      </c>
      <c r="L584" s="119">
        <v>5.7</v>
      </c>
      <c r="M584" s="130">
        <v>1.00216877043552E-4</v>
      </c>
      <c r="O584" s="129">
        <v>569</v>
      </c>
      <c r="P584" s="119">
        <v>5.7</v>
      </c>
      <c r="Q584" s="130">
        <v>1.96342511981244E-5</v>
      </c>
      <c r="S584" s="129">
        <v>569</v>
      </c>
      <c r="T584" s="119">
        <v>5.7</v>
      </c>
      <c r="U584" s="130">
        <v>3.13564097340282E-3</v>
      </c>
      <c r="W584" s="129">
        <v>569</v>
      </c>
      <c r="X584" s="119">
        <v>5.7</v>
      </c>
      <c r="Y584" s="130">
        <v>7.5595519983709804E-4</v>
      </c>
    </row>
    <row r="585" spans="3:25" x14ac:dyDescent="0.25">
      <c r="C585" s="129">
        <v>570</v>
      </c>
      <c r="D585" s="118">
        <v>5.71</v>
      </c>
      <c r="E585" s="130">
        <v>1.56107285388811E-5</v>
      </c>
      <c r="G585" s="129">
        <v>570</v>
      </c>
      <c r="H585" s="119">
        <v>5.71</v>
      </c>
      <c r="I585" s="130">
        <v>8.6608846062147501E-5</v>
      </c>
      <c r="K585" s="129">
        <v>570</v>
      </c>
      <c r="L585" s="119">
        <v>5.71</v>
      </c>
      <c r="M585" s="130">
        <v>9.9779480622989102E-5</v>
      </c>
      <c r="O585" s="129">
        <v>570</v>
      </c>
      <c r="P585" s="119">
        <v>5.71</v>
      </c>
      <c r="Q585" s="130">
        <v>1.9589503575727201E-5</v>
      </c>
      <c r="S585" s="129">
        <v>570</v>
      </c>
      <c r="T585" s="119">
        <v>5.71</v>
      </c>
      <c r="U585" s="130">
        <v>3.1331498883843301E-3</v>
      </c>
      <c r="W585" s="129">
        <v>570</v>
      </c>
      <c r="X585" s="119">
        <v>5.71</v>
      </c>
      <c r="Y585" s="130">
        <v>7.55184635823812E-4</v>
      </c>
    </row>
    <row r="586" spans="3:25" x14ac:dyDescent="0.25">
      <c r="C586" s="129">
        <v>571</v>
      </c>
      <c r="D586" s="118">
        <v>5.72</v>
      </c>
      <c r="E586" s="130">
        <v>1.5565526795300999E-5</v>
      </c>
      <c r="G586" s="129">
        <v>571</v>
      </c>
      <c r="H586" s="119">
        <v>5.72</v>
      </c>
      <c r="I586" s="130">
        <v>8.6324751767700197E-5</v>
      </c>
      <c r="K586" s="129">
        <v>571</v>
      </c>
      <c r="L586" s="119">
        <v>5.72</v>
      </c>
      <c r="M586" s="130">
        <v>9.9343683728261902E-5</v>
      </c>
      <c r="O586" s="129">
        <v>571</v>
      </c>
      <c r="P586" s="119">
        <v>5.72</v>
      </c>
      <c r="Q586" s="130">
        <v>1.9544939010890299E-5</v>
      </c>
      <c r="S586" s="129">
        <v>571</v>
      </c>
      <c r="T586" s="119">
        <v>5.72</v>
      </c>
      <c r="U586" s="130">
        <v>3.1305440135260699E-3</v>
      </c>
      <c r="W586" s="129">
        <v>571</v>
      </c>
      <c r="X586" s="119">
        <v>5.72</v>
      </c>
      <c r="Y586" s="130">
        <v>7.5434264523810597E-4</v>
      </c>
    </row>
    <row r="587" spans="3:25" x14ac:dyDescent="0.25">
      <c r="C587" s="129">
        <v>572</v>
      </c>
      <c r="D587" s="118">
        <v>5.73</v>
      </c>
      <c r="E587" s="130">
        <v>1.5520513412333901E-5</v>
      </c>
      <c r="G587" s="129">
        <v>572</v>
      </c>
      <c r="H587" s="119">
        <v>5.73</v>
      </c>
      <c r="I587" s="130">
        <v>8.6040743942528399E-5</v>
      </c>
      <c r="K587" s="129">
        <v>572</v>
      </c>
      <c r="L587" s="119">
        <v>5.73</v>
      </c>
      <c r="M587" s="130">
        <v>9.8909489913672697E-5</v>
      </c>
      <c r="O587" s="129">
        <v>572</v>
      </c>
      <c r="P587" s="119">
        <v>5.73</v>
      </c>
      <c r="Q587" s="130">
        <v>1.9500555941050001E-5</v>
      </c>
      <c r="S587" s="129">
        <v>572</v>
      </c>
      <c r="T587" s="119">
        <v>5.73</v>
      </c>
      <c r="U587" s="130">
        <v>3.1278321091525998E-3</v>
      </c>
      <c r="W587" s="129">
        <v>572</v>
      </c>
      <c r="X587" s="119">
        <v>5.73</v>
      </c>
      <c r="Y587" s="130">
        <v>7.5343053678923505E-4</v>
      </c>
    </row>
    <row r="588" spans="3:25" x14ac:dyDescent="0.25">
      <c r="C588" s="129">
        <v>573</v>
      </c>
      <c r="D588" s="118">
        <v>5.74</v>
      </c>
      <c r="E588" s="130">
        <v>1.5475687359993999E-5</v>
      </c>
      <c r="G588" s="129">
        <v>573</v>
      </c>
      <c r="H588" s="119">
        <v>5.74</v>
      </c>
      <c r="I588" s="130">
        <v>8.5756834120907799E-5</v>
      </c>
      <c r="K588" s="129">
        <v>573</v>
      </c>
      <c r="L588" s="119">
        <v>5.74</v>
      </c>
      <c r="M588" s="130">
        <v>9.84769024989632E-5</v>
      </c>
      <c r="O588" s="129">
        <v>573</v>
      </c>
      <c r="P588" s="119">
        <v>5.74</v>
      </c>
      <c r="Q588" s="130">
        <v>1.9456352824558901E-5</v>
      </c>
      <c r="S588" s="129">
        <v>573</v>
      </c>
      <c r="T588" s="119">
        <v>5.74</v>
      </c>
      <c r="U588" s="130">
        <v>3.1250066340422701E-3</v>
      </c>
      <c r="W588" s="129">
        <v>573</v>
      </c>
      <c r="X588" s="119">
        <v>5.74</v>
      </c>
      <c r="Y588" s="130">
        <v>7.5245151345266104E-4</v>
      </c>
    </row>
    <row r="589" spans="3:25" x14ac:dyDescent="0.25">
      <c r="C589" s="129">
        <v>574</v>
      </c>
      <c r="D589" s="118">
        <v>5.75</v>
      </c>
      <c r="E589" s="130">
        <v>1.5431047615641399E-5</v>
      </c>
      <c r="G589" s="129">
        <v>574</v>
      </c>
      <c r="H589" s="119">
        <v>5.75</v>
      </c>
      <c r="I589" s="130">
        <v>8.5473033709398296E-5</v>
      </c>
      <c r="K589" s="129">
        <v>574</v>
      </c>
      <c r="L589" s="119">
        <v>5.75</v>
      </c>
      <c r="M589" s="130">
        <v>9.8045924574214499E-5</v>
      </c>
      <c r="O589" s="129">
        <v>574</v>
      </c>
      <c r="P589" s="119">
        <v>5.75</v>
      </c>
      <c r="Q589" s="130">
        <v>1.9412328140370399E-5</v>
      </c>
      <c r="S589" s="129">
        <v>574</v>
      </c>
      <c r="T589" s="119">
        <v>5.75</v>
      </c>
      <c r="U589" s="130">
        <v>3.1220804511043602E-3</v>
      </c>
      <c r="W589" s="129">
        <v>574</v>
      </c>
      <c r="X589" s="119">
        <v>5.75</v>
      </c>
      <c r="Y589" s="130">
        <v>7.51403316489843E-4</v>
      </c>
    </row>
    <row r="590" spans="3:25" x14ac:dyDescent="0.25">
      <c r="C590" s="129">
        <v>575</v>
      </c>
      <c r="D590" s="118">
        <v>5.76</v>
      </c>
      <c r="E590" s="130">
        <v>1.5386593163910999E-5</v>
      </c>
      <c r="G590" s="129">
        <v>575</v>
      </c>
      <c r="H590" s="119">
        <v>5.76</v>
      </c>
      <c r="I590" s="130">
        <v>8.5189353986564901E-5</v>
      </c>
      <c r="K590" s="129">
        <v>575</v>
      </c>
      <c r="L590" s="119">
        <v>5.76</v>
      </c>
      <c r="M590" s="130">
        <v>9.7616559004663395E-5</v>
      </c>
      <c r="O590" s="129">
        <v>575</v>
      </c>
      <c r="P590" s="119">
        <v>5.76</v>
      </c>
      <c r="Q590" s="130">
        <v>1.9368480387726101E-5</v>
      </c>
      <c r="S590" s="129">
        <v>575</v>
      </c>
      <c r="T590" s="119">
        <v>5.76</v>
      </c>
      <c r="U590" s="130">
        <v>3.1190417310444701E-3</v>
      </c>
      <c r="W590" s="129">
        <v>575</v>
      </c>
      <c r="X590" s="119">
        <v>5.76</v>
      </c>
      <c r="Y590" s="130">
        <v>7.5028781872064497E-4</v>
      </c>
    </row>
    <row r="591" spans="3:25" x14ac:dyDescent="0.25">
      <c r="C591" s="129">
        <v>576</v>
      </c>
      <c r="D591" s="118">
        <v>5.77</v>
      </c>
      <c r="E591" s="130">
        <v>1.5342322996640999E-5</v>
      </c>
      <c r="G591" s="129">
        <v>576</v>
      </c>
      <c r="H591" s="119">
        <v>5.77</v>
      </c>
      <c r="I591" s="130">
        <v>8.4905806102750402E-5</v>
      </c>
      <c r="K591" s="129">
        <v>576</v>
      </c>
      <c r="L591" s="119">
        <v>5.77</v>
      </c>
      <c r="M591" s="130">
        <v>9.7189020533715699E-5</v>
      </c>
      <c r="O591" s="129">
        <v>576</v>
      </c>
      <c r="P591" s="119">
        <v>5.77</v>
      </c>
      <c r="Q591" s="130">
        <v>1.93248080858489E-5</v>
      </c>
      <c r="S591" s="129">
        <v>576</v>
      </c>
      <c r="T591" s="119">
        <v>5.77</v>
      </c>
      <c r="U591" s="130">
        <v>3.11590768604744E-3</v>
      </c>
      <c r="W591" s="129">
        <v>576</v>
      </c>
      <c r="X591" s="119">
        <v>5.77</v>
      </c>
      <c r="Y591" s="130">
        <v>7.49107107655684E-4</v>
      </c>
    </row>
    <row r="592" spans="3:25" x14ac:dyDescent="0.25">
      <c r="C592" s="129">
        <v>577</v>
      </c>
      <c r="D592" s="118">
        <v>5.78</v>
      </c>
      <c r="E592" s="130">
        <v>1.5298236112803901E-5</v>
      </c>
      <c r="G592" s="129">
        <v>577</v>
      </c>
      <c r="H592" s="119">
        <v>5.78</v>
      </c>
      <c r="I592" s="130">
        <v>8.4622401079899806E-5</v>
      </c>
      <c r="K592" s="129">
        <v>577</v>
      </c>
      <c r="L592" s="119">
        <v>5.78</v>
      </c>
      <c r="M592" s="130">
        <v>9.6763105587182994E-5</v>
      </c>
      <c r="O592" s="129">
        <v>577</v>
      </c>
      <c r="P592" s="119">
        <v>5.78</v>
      </c>
      <c r="Q592" s="130">
        <v>1.9281309773640401E-5</v>
      </c>
      <c r="S592" s="129">
        <v>577</v>
      </c>
      <c r="T592" s="119">
        <v>5.78</v>
      </c>
      <c r="U592" s="130">
        <v>3.1126636299458701E-3</v>
      </c>
      <c r="W592" s="129">
        <v>577</v>
      </c>
      <c r="X592" s="119">
        <v>5.78</v>
      </c>
      <c r="Y592" s="130">
        <v>7.4785951247564896E-4</v>
      </c>
    </row>
    <row r="593" spans="3:25" x14ac:dyDescent="0.25">
      <c r="C593" s="129">
        <v>578</v>
      </c>
      <c r="D593" s="118">
        <v>5.79</v>
      </c>
      <c r="E593" s="130">
        <v>1.52543315184368E-5</v>
      </c>
      <c r="G593" s="129">
        <v>578</v>
      </c>
      <c r="H593" s="119">
        <v>5.79</v>
      </c>
      <c r="I593" s="130">
        <v>8.4339149811438205E-5</v>
      </c>
      <c r="K593" s="129">
        <v>578</v>
      </c>
      <c r="L593" s="119">
        <v>5.79</v>
      </c>
      <c r="M593" s="130">
        <v>9.6338806867720504E-5</v>
      </c>
      <c r="O593" s="129">
        <v>578</v>
      </c>
      <c r="P593" s="119">
        <v>5.79</v>
      </c>
      <c r="Q593" s="130">
        <v>1.92379840093825E-5</v>
      </c>
      <c r="S593" s="129">
        <v>578</v>
      </c>
      <c r="T593" s="119">
        <v>5.79</v>
      </c>
      <c r="U593" s="130">
        <v>3.1093263352754098E-3</v>
      </c>
      <c r="W593" s="129">
        <v>578</v>
      </c>
      <c r="X593" s="119">
        <v>5.79</v>
      </c>
      <c r="Y593" s="130">
        <v>7.4654748321905404E-4</v>
      </c>
    </row>
    <row r="594" spans="3:25" x14ac:dyDescent="0.25">
      <c r="C594" s="129">
        <v>579</v>
      </c>
      <c r="D594" s="118">
        <v>5.8</v>
      </c>
      <c r="E594" s="130">
        <v>1.52106082265742E-5</v>
      </c>
      <c r="G594" s="129">
        <v>579</v>
      </c>
      <c r="H594" s="119">
        <v>5.8</v>
      </c>
      <c r="I594" s="130">
        <v>8.4056063062199203E-5</v>
      </c>
      <c r="K594" s="129">
        <v>579</v>
      </c>
      <c r="L594" s="119">
        <v>5.8</v>
      </c>
      <c r="M594" s="130">
        <v>9.5916126431153207E-5</v>
      </c>
      <c r="O594" s="129">
        <v>579</v>
      </c>
      <c r="P594" s="119">
        <v>5.8</v>
      </c>
      <c r="Q594" s="130">
        <v>1.91948293704443E-5</v>
      </c>
      <c r="S594" s="129">
        <v>579</v>
      </c>
      <c r="T594" s="119">
        <v>5.8</v>
      </c>
      <c r="U594" s="130">
        <v>3.1058838950598399E-3</v>
      </c>
      <c r="W594" s="129">
        <v>579</v>
      </c>
      <c r="X594" s="119">
        <v>5.8</v>
      </c>
      <c r="Y594" s="130">
        <v>7.4517196119795899E-4</v>
      </c>
    </row>
    <row r="595" spans="3:25" x14ac:dyDescent="0.25">
      <c r="C595" s="129">
        <v>580</v>
      </c>
      <c r="D595" s="118">
        <v>5.81</v>
      </c>
      <c r="E595" s="130">
        <v>1.5167065257179999E-5</v>
      </c>
      <c r="G595" s="129">
        <v>580</v>
      </c>
      <c r="H595" s="119">
        <v>5.81</v>
      </c>
      <c r="I595" s="130">
        <v>8.3773151468383706E-5</v>
      </c>
      <c r="K595" s="129">
        <v>580</v>
      </c>
      <c r="L595" s="119">
        <v>5.81</v>
      </c>
      <c r="M595" s="130">
        <v>9.5495066130837398E-5</v>
      </c>
      <c r="O595" s="129">
        <v>580</v>
      </c>
      <c r="P595" s="119">
        <v>5.81</v>
      </c>
      <c r="Q595" s="130">
        <v>1.9151844452992999E-5</v>
      </c>
      <c r="S595" s="129">
        <v>580</v>
      </c>
      <c r="T595" s="119">
        <v>5.81</v>
      </c>
      <c r="U595" s="130">
        <v>3.1023486718323402E-3</v>
      </c>
      <c r="W595" s="129">
        <v>580</v>
      </c>
      <c r="X595" s="119">
        <v>5.81</v>
      </c>
      <c r="Y595" s="130">
        <v>7.4373187007008605E-4</v>
      </c>
    </row>
    <row r="596" spans="3:25" x14ac:dyDescent="0.25">
      <c r="C596" s="129">
        <v>581</v>
      </c>
      <c r="D596" s="118">
        <v>5.82</v>
      </c>
      <c r="E596" s="130">
        <v>1.5123701637082501E-5</v>
      </c>
      <c r="G596" s="129">
        <v>581</v>
      </c>
      <c r="H596" s="119">
        <v>5.82</v>
      </c>
      <c r="I596" s="130">
        <v>8.3490425537592605E-5</v>
      </c>
      <c r="K596" s="129">
        <v>581</v>
      </c>
      <c r="L596" s="119">
        <v>5.82</v>
      </c>
      <c r="M596" s="130">
        <v>9.5075627622008503E-5</v>
      </c>
      <c r="O596" s="129">
        <v>581</v>
      </c>
      <c r="P596" s="119">
        <v>5.82</v>
      </c>
      <c r="Q596" s="130">
        <v>1.9109027871709101E-5</v>
      </c>
      <c r="S596" s="129">
        <v>581</v>
      </c>
      <c r="T596" s="119">
        <v>5.82</v>
      </c>
      <c r="U596" s="130">
        <v>3.0987139576280302E-3</v>
      </c>
      <c r="W596" s="129">
        <v>581</v>
      </c>
      <c r="X596" s="119">
        <v>5.82</v>
      </c>
      <c r="Y596" s="130">
        <v>7.4223027778175005E-4</v>
      </c>
    </row>
    <row r="597" spans="3:25" x14ac:dyDescent="0.25">
      <c r="C597" s="129">
        <v>582</v>
      </c>
      <c r="D597" s="118">
        <v>5.83</v>
      </c>
      <c r="E597" s="130">
        <v>1.5080516399908399E-5</v>
      </c>
      <c r="G597" s="129">
        <v>582</v>
      </c>
      <c r="H597" s="119">
        <v>5.83</v>
      </c>
      <c r="I597" s="130">
        <v>8.3208008807686494E-5</v>
      </c>
      <c r="K597" s="129">
        <v>582</v>
      </c>
      <c r="L597" s="119">
        <v>5.83</v>
      </c>
      <c r="M597" s="130">
        <v>9.4657812366050296E-5</v>
      </c>
      <c r="O597" s="129">
        <v>582</v>
      </c>
      <c r="P597" s="119">
        <v>5.83</v>
      </c>
      <c r="Q597" s="130">
        <v>1.90663782595056E-5</v>
      </c>
      <c r="S597" s="129">
        <v>582</v>
      </c>
      <c r="T597" s="119">
        <v>5.83</v>
      </c>
      <c r="U597" s="130">
        <v>3.09498672290032E-3</v>
      </c>
      <c r="W597" s="129">
        <v>582</v>
      </c>
      <c r="X597" s="119">
        <v>5.83</v>
      </c>
      <c r="Y597" s="130">
        <v>7.4066689808581097E-4</v>
      </c>
    </row>
    <row r="598" spans="3:25" x14ac:dyDescent="0.25">
      <c r="C598" s="129">
        <v>583</v>
      </c>
      <c r="D598" s="118">
        <v>5.84</v>
      </c>
      <c r="E598" s="130">
        <v>1.5037508586018599E-5</v>
      </c>
      <c r="G598" s="129">
        <v>583</v>
      </c>
      <c r="H598" s="119">
        <v>5.84</v>
      </c>
      <c r="I598" s="130">
        <v>8.2925882199639603E-5</v>
      </c>
      <c r="K598" s="129">
        <v>583</v>
      </c>
      <c r="L598" s="119">
        <v>5.84</v>
      </c>
      <c r="M598" s="130">
        <v>9.42416216346941E-5</v>
      </c>
      <c r="O598" s="129">
        <v>583</v>
      </c>
      <c r="P598" s="119">
        <v>5.84</v>
      </c>
      <c r="Q598" s="130">
        <v>1.9023894267253199E-5</v>
      </c>
      <c r="S598" s="129">
        <v>583</v>
      </c>
      <c r="T598" s="119">
        <v>5.84</v>
      </c>
      <c r="U598" s="130">
        <v>3.09116572393499E-3</v>
      </c>
      <c r="W598" s="129">
        <v>583</v>
      </c>
      <c r="X598" s="119">
        <v>5.84</v>
      </c>
      <c r="Y598" s="130">
        <v>7.3904129179875103E-4</v>
      </c>
    </row>
    <row r="599" spans="3:25" x14ac:dyDescent="0.25">
      <c r="C599" s="129">
        <v>584</v>
      </c>
      <c r="D599" s="118">
        <v>5.85</v>
      </c>
      <c r="E599" s="130">
        <v>1.49946772424446E-5</v>
      </c>
      <c r="G599" s="129">
        <v>584</v>
      </c>
      <c r="H599" s="119">
        <v>5.85</v>
      </c>
      <c r="I599" s="130">
        <v>8.2643969882752996E-5</v>
      </c>
      <c r="K599" s="129">
        <v>584</v>
      </c>
      <c r="L599" s="119">
        <v>5.85</v>
      </c>
      <c r="M599" s="130">
        <v>9.3827056514141601E-5</v>
      </c>
      <c r="O599" s="129">
        <v>584</v>
      </c>
      <c r="P599" s="119">
        <v>5.85</v>
      </c>
      <c r="Q599" s="130">
        <v>1.89815745635069E-5</v>
      </c>
      <c r="S599" s="129">
        <v>584</v>
      </c>
      <c r="T599" s="119">
        <v>5.85</v>
      </c>
      <c r="U599" s="130">
        <v>3.0872522722997101E-3</v>
      </c>
      <c r="W599" s="129">
        <v>584</v>
      </c>
      <c r="X599" s="119">
        <v>5.85</v>
      </c>
      <c r="Y599" s="130">
        <v>7.3735718829334403E-4</v>
      </c>
    </row>
    <row r="600" spans="3:25" x14ac:dyDescent="0.25">
      <c r="C600" s="129">
        <v>585</v>
      </c>
      <c r="D600" s="118">
        <v>5.86</v>
      </c>
      <c r="E600" s="130">
        <v>1.49520214228259E-5</v>
      </c>
      <c r="G600" s="129">
        <v>585</v>
      </c>
      <c r="H600" s="119">
        <v>5.86</v>
      </c>
      <c r="I600" s="130">
        <v>8.2362281863690599E-5</v>
      </c>
      <c r="K600" s="129">
        <v>585</v>
      </c>
      <c r="L600" s="119">
        <v>5.86</v>
      </c>
      <c r="M600" s="130">
        <v>9.3414117909118596E-5</v>
      </c>
      <c r="O600" s="129">
        <v>585</v>
      </c>
      <c r="P600" s="119">
        <v>5.86</v>
      </c>
      <c r="Q600" s="130">
        <v>1.8939417834239199E-5</v>
      </c>
      <c r="S600" s="129">
        <v>585</v>
      </c>
      <c r="T600" s="119">
        <v>5.86</v>
      </c>
      <c r="U600" s="130">
        <v>3.0832508580442802E-3</v>
      </c>
      <c r="W600" s="129">
        <v>585</v>
      </c>
      <c r="X600" s="119">
        <v>5.86</v>
      </c>
      <c r="Y600" s="130">
        <v>7.3561299649020596E-4</v>
      </c>
    </row>
    <row r="601" spans="3:25" x14ac:dyDescent="0.25">
      <c r="C601" s="129">
        <v>586</v>
      </c>
      <c r="D601" s="118">
        <v>5.87</v>
      </c>
      <c r="E601" s="130">
        <v>1.49095401873486E-5</v>
      </c>
      <c r="G601" s="129">
        <v>586</v>
      </c>
      <c r="H601" s="119">
        <v>5.87</v>
      </c>
      <c r="I601" s="130">
        <v>8.2080828021298703E-5</v>
      </c>
      <c r="K601" s="129">
        <v>586</v>
      </c>
      <c r="L601" s="119">
        <v>5.87</v>
      </c>
      <c r="M601" s="130">
        <v>9.3002806546857894E-5</v>
      </c>
      <c r="O601" s="129">
        <v>586</v>
      </c>
      <c r="P601" s="119">
        <v>5.87</v>
      </c>
      <c r="Q601" s="130">
        <v>1.8897437766646099E-5</v>
      </c>
      <c r="S601" s="129">
        <v>586</v>
      </c>
      <c r="T601" s="119">
        <v>5.87</v>
      </c>
      <c r="U601" s="130">
        <v>3.0791568630907E-3</v>
      </c>
      <c r="W601" s="129">
        <v>586</v>
      </c>
      <c r="X601" s="119">
        <v>5.87</v>
      </c>
      <c r="Y601" s="130">
        <v>7.3380908194370495E-4</v>
      </c>
    </row>
    <row r="602" spans="3:25" x14ac:dyDescent="0.25">
      <c r="C602" s="129">
        <v>587</v>
      </c>
      <c r="D602" s="118">
        <v>5.88</v>
      </c>
      <c r="E602" s="130">
        <v>1.48672326026834E-5</v>
      </c>
      <c r="G602" s="129">
        <v>587</v>
      </c>
      <c r="H602" s="119">
        <v>5.88</v>
      </c>
      <c r="I602" s="130">
        <v>8.1799618106858307E-5</v>
      </c>
      <c r="K602" s="129">
        <v>587</v>
      </c>
      <c r="L602" s="119">
        <v>5.88</v>
      </c>
      <c r="M602" s="130">
        <v>9.2593122981005804E-5</v>
      </c>
      <c r="O602" s="129">
        <v>587</v>
      </c>
      <c r="P602" s="119">
        <v>5.88</v>
      </c>
      <c r="Q602" s="130">
        <v>1.88556234202379E-5</v>
      </c>
      <c r="S602" s="129">
        <v>587</v>
      </c>
      <c r="T602" s="119">
        <v>5.88</v>
      </c>
      <c r="U602" s="130">
        <v>3.0749807844550701E-3</v>
      </c>
      <c r="W602" s="129">
        <v>587</v>
      </c>
      <c r="X602" s="119">
        <v>5.88</v>
      </c>
      <c r="Y602" s="130">
        <v>7.3194945488010599E-4</v>
      </c>
    </row>
    <row r="603" spans="3:25" x14ac:dyDescent="0.25">
      <c r="C603" s="129">
        <v>588</v>
      </c>
      <c r="D603" s="118">
        <v>5.89</v>
      </c>
      <c r="E603" s="130">
        <v>1.4825097741925799E-5</v>
      </c>
      <c r="G603" s="129">
        <v>588</v>
      </c>
      <c r="H603" s="119">
        <v>5.89</v>
      </c>
      <c r="I603" s="130">
        <v>8.1518661744376894E-5</v>
      </c>
      <c r="K603" s="129">
        <v>588</v>
      </c>
      <c r="L603" s="119">
        <v>5.89</v>
      </c>
      <c r="M603" s="130">
        <v>9.2185067595475806E-5</v>
      </c>
      <c r="O603" s="129">
        <v>588</v>
      </c>
      <c r="P603" s="119">
        <v>5.89</v>
      </c>
      <c r="Q603" s="130">
        <v>1.8813968073907401E-5</v>
      </c>
      <c r="S603" s="129">
        <v>588</v>
      </c>
      <c r="T603" s="119">
        <v>5.89</v>
      </c>
      <c r="U603" s="130">
        <v>3.0707118002674498E-3</v>
      </c>
      <c r="W603" s="129">
        <v>588</v>
      </c>
      <c r="X603" s="119">
        <v>5.89</v>
      </c>
      <c r="Y603" s="130">
        <v>7.3003156415699804E-4</v>
      </c>
    </row>
    <row r="604" spans="3:25" x14ac:dyDescent="0.25">
      <c r="C604" s="129">
        <v>589</v>
      </c>
      <c r="D604" s="118">
        <v>5.9</v>
      </c>
      <c r="E604" s="130">
        <v>1.4783142932989299E-5</v>
      </c>
      <c r="G604" s="129">
        <v>589</v>
      </c>
      <c r="H604" s="119">
        <v>5.9</v>
      </c>
      <c r="I604" s="130">
        <v>8.1237968430904406E-5</v>
      </c>
      <c r="K604" s="129">
        <v>589</v>
      </c>
      <c r="L604" s="119">
        <v>5.9</v>
      </c>
      <c r="M604" s="130">
        <v>9.1778640608215198E-5</v>
      </c>
      <c r="O604" s="129">
        <v>589</v>
      </c>
      <c r="P604" s="119">
        <v>5.9</v>
      </c>
      <c r="Q604" s="130">
        <v>1.87724704814089E-5</v>
      </c>
      <c r="S604" s="129">
        <v>589</v>
      </c>
      <c r="T604" s="119">
        <v>5.9</v>
      </c>
      <c r="U604" s="130">
        <v>3.0663666908465601E-3</v>
      </c>
      <c r="W604" s="129">
        <v>589</v>
      </c>
      <c r="X604" s="119">
        <v>5.9</v>
      </c>
      <c r="Y604" s="130">
        <v>7.2805703817743902E-4</v>
      </c>
    </row>
    <row r="605" spans="3:25" x14ac:dyDescent="0.25">
      <c r="C605" s="129">
        <v>590</v>
      </c>
      <c r="D605" s="118">
        <v>5.91</v>
      </c>
      <c r="E605" s="130">
        <v>1.47413704401246E-5</v>
      </c>
      <c r="G605" s="129">
        <v>590</v>
      </c>
      <c r="H605" s="119">
        <v>5.91</v>
      </c>
      <c r="I605" s="130">
        <v>8.0957547536884502E-5</v>
      </c>
      <c r="K605" s="129">
        <v>590</v>
      </c>
      <c r="L605" s="119">
        <v>5.91</v>
      </c>
      <c r="M605" s="130">
        <v>9.1373842074922305E-5</v>
      </c>
      <c r="O605" s="129">
        <v>590</v>
      </c>
      <c r="P605" s="119">
        <v>5.91</v>
      </c>
      <c r="Q605" s="130">
        <v>1.8731129412631501E-5</v>
      </c>
      <c r="S605" s="129">
        <v>590</v>
      </c>
      <c r="T605" s="119">
        <v>5.91</v>
      </c>
      <c r="U605" s="130">
        <v>3.0619312746302898E-3</v>
      </c>
      <c r="W605" s="129">
        <v>590</v>
      </c>
      <c r="X605" s="119">
        <v>5.91</v>
      </c>
      <c r="Y605" s="130">
        <v>7.2602844908194999E-4</v>
      </c>
    </row>
    <row r="606" spans="3:25" x14ac:dyDescent="0.25">
      <c r="C606" s="129">
        <v>591</v>
      </c>
      <c r="D606" s="118">
        <v>5.92</v>
      </c>
      <c r="E606" s="130">
        <v>1.4699767728612101E-5</v>
      </c>
      <c r="G606" s="129">
        <v>591</v>
      </c>
      <c r="H606" s="119">
        <v>5.92</v>
      </c>
      <c r="I606" s="130">
        <v>8.0677408306544107E-5</v>
      </c>
      <c r="K606" s="129">
        <v>591</v>
      </c>
      <c r="L606" s="119">
        <v>5.92</v>
      </c>
      <c r="M606" s="130">
        <v>9.0970671892684507E-5</v>
      </c>
      <c r="O606" s="129">
        <v>591</v>
      </c>
      <c r="P606" s="119">
        <v>5.92</v>
      </c>
      <c r="Q606" s="130">
        <v>1.8689943653354899E-5</v>
      </c>
      <c r="S606" s="129">
        <v>591</v>
      </c>
      <c r="T606" s="119">
        <v>5.92</v>
      </c>
      <c r="U606" s="130">
        <v>3.0574195309002101E-3</v>
      </c>
      <c r="W606" s="129">
        <v>591</v>
      </c>
      <c r="X606" s="119">
        <v>5.92</v>
      </c>
      <c r="Y606" s="130">
        <v>7.2394397809366195E-4</v>
      </c>
    </row>
    <row r="607" spans="3:25" x14ac:dyDescent="0.25">
      <c r="C607" s="129">
        <v>592</v>
      </c>
      <c r="D607" s="118">
        <v>5.93</v>
      </c>
      <c r="E607" s="130">
        <v>1.46583338986094E-5</v>
      </c>
      <c r="G607" s="129">
        <v>592</v>
      </c>
      <c r="H607" s="119">
        <v>5.93</v>
      </c>
      <c r="I607" s="130">
        <v>8.0397559858305396E-5</v>
      </c>
      <c r="K607" s="129">
        <v>592</v>
      </c>
      <c r="L607" s="119">
        <v>5.93</v>
      </c>
      <c r="M607" s="130">
        <v>9.0569129803562897E-5</v>
      </c>
      <c r="O607" s="129">
        <v>592</v>
      </c>
      <c r="P607" s="119">
        <v>5.93</v>
      </c>
      <c r="Q607" s="130">
        <v>1.8648912005008899E-5</v>
      </c>
      <c r="S607" s="129">
        <v>592</v>
      </c>
      <c r="T607" s="119">
        <v>5.93</v>
      </c>
      <c r="U607" s="130">
        <v>3.0528234014422602E-3</v>
      </c>
      <c r="W607" s="129">
        <v>592</v>
      </c>
      <c r="X607" s="119">
        <v>5.93</v>
      </c>
      <c r="Y607" s="130">
        <v>7.2180599680734799E-4</v>
      </c>
    </row>
    <row r="608" spans="3:25" x14ac:dyDescent="0.25">
      <c r="C608" s="129">
        <v>593</v>
      </c>
      <c r="D608" s="118">
        <v>5.94</v>
      </c>
      <c r="E608" s="130">
        <v>1.46170680563884E-5</v>
      </c>
      <c r="G608" s="129">
        <v>593</v>
      </c>
      <c r="H608" s="119">
        <v>5.94</v>
      </c>
      <c r="I608" s="130">
        <v>8.0118011185220604E-5</v>
      </c>
      <c r="K608" s="129">
        <v>593</v>
      </c>
      <c r="L608" s="119">
        <v>5.94</v>
      </c>
      <c r="M608" s="130">
        <v>9.0169215398106398E-5</v>
      </c>
      <c r="O608" s="129">
        <v>593</v>
      </c>
      <c r="P608" s="119">
        <v>5.94</v>
      </c>
      <c r="Q608" s="130">
        <v>1.86080332844368E-5</v>
      </c>
      <c r="S608" s="129">
        <v>593</v>
      </c>
      <c r="T608" s="119">
        <v>5.94</v>
      </c>
      <c r="U608" s="130">
        <v>3.04815002719227E-3</v>
      </c>
      <c r="W608" s="129">
        <v>593</v>
      </c>
      <c r="X608" s="119">
        <v>5.94</v>
      </c>
      <c r="Y608" s="130">
        <v>7.1961555948054799E-4</v>
      </c>
    </row>
    <row r="609" spans="3:25" x14ac:dyDescent="0.25">
      <c r="C609" s="129">
        <v>594</v>
      </c>
      <c r="D609" s="118">
        <v>5.95</v>
      </c>
      <c r="E609" s="130">
        <v>1.45759693142806E-5</v>
      </c>
      <c r="G609" s="129">
        <v>594</v>
      </c>
      <c r="H609" s="119">
        <v>5.95</v>
      </c>
      <c r="I609" s="130">
        <v>7.9838771155455495E-5</v>
      </c>
      <c r="K609" s="129">
        <v>594</v>
      </c>
      <c r="L609" s="119">
        <v>5.95</v>
      </c>
      <c r="M609" s="130">
        <v>8.9770944092219498E-5</v>
      </c>
      <c r="O609" s="129">
        <v>594</v>
      </c>
      <c r="P609" s="119">
        <v>5.95</v>
      </c>
      <c r="Q609" s="130">
        <v>1.8567306323662999E-5</v>
      </c>
      <c r="S609" s="129">
        <v>594</v>
      </c>
      <c r="T609" s="119">
        <v>5.95</v>
      </c>
      <c r="U609" s="130">
        <v>3.0433985303467601E-3</v>
      </c>
      <c r="W609" s="129">
        <v>594</v>
      </c>
      <c r="X609" s="119">
        <v>5.95</v>
      </c>
      <c r="Y609" s="130">
        <v>7.1737161316292903E-4</v>
      </c>
    </row>
    <row r="610" spans="3:25" x14ac:dyDescent="0.25">
      <c r="C610" s="129">
        <v>595</v>
      </c>
      <c r="D610" s="118">
        <v>5.96</v>
      </c>
      <c r="E610" s="130">
        <v>1.4535036790620999E-5</v>
      </c>
      <c r="G610" s="129">
        <v>595</v>
      </c>
      <c r="H610" s="119">
        <v>5.96</v>
      </c>
      <c r="I610" s="130">
        <v>7.9559848512773405E-5</v>
      </c>
      <c r="K610" s="129">
        <v>595</v>
      </c>
      <c r="L610" s="119">
        <v>5.96</v>
      </c>
      <c r="M610" s="130">
        <v>8.9374458691222796E-5</v>
      </c>
      <c r="O610" s="129">
        <v>595</v>
      </c>
      <c r="P610" s="119">
        <v>5.96</v>
      </c>
      <c r="Q610" s="130">
        <v>1.8526729969662799E-5</v>
      </c>
      <c r="S610" s="129">
        <v>595</v>
      </c>
      <c r="T610" s="119">
        <v>5.96</v>
      </c>
      <c r="U610" s="130">
        <v>3.0385686850115498E-3</v>
      </c>
      <c r="W610" s="129">
        <v>595</v>
      </c>
      <c r="X610" s="119">
        <v>5.96</v>
      </c>
      <c r="Y610" s="130">
        <v>7.1507733148329605E-4</v>
      </c>
    </row>
    <row r="611" spans="3:25" x14ac:dyDescent="0.25">
      <c r="C611" s="129">
        <v>596</v>
      </c>
      <c r="D611" s="118">
        <v>5.97</v>
      </c>
      <c r="E611" s="130">
        <v>1.4494269609695499E-5</v>
      </c>
      <c r="G611" s="129">
        <v>596</v>
      </c>
      <c r="H611" s="119">
        <v>5.97</v>
      </c>
      <c r="I611" s="130">
        <v>7.9281251877066203E-5</v>
      </c>
      <c r="K611" s="129">
        <v>596</v>
      </c>
      <c r="L611" s="119">
        <v>5.97</v>
      </c>
      <c r="M611" s="130">
        <v>8.8979596092872602E-5</v>
      </c>
      <c r="O611" s="129">
        <v>596</v>
      </c>
      <c r="P611" s="119">
        <v>5.97</v>
      </c>
      <c r="Q611" s="130">
        <v>1.84863030841374E-5</v>
      </c>
      <c r="S611" s="129">
        <v>596</v>
      </c>
      <c r="T611" s="119">
        <v>5.97</v>
      </c>
      <c r="U611" s="130">
        <v>3.03366705391856E-3</v>
      </c>
      <c r="W611" s="129">
        <v>596</v>
      </c>
      <c r="X611" s="119">
        <v>5.97</v>
      </c>
      <c r="Y611" s="130">
        <v>7.1276196093709998E-4</v>
      </c>
    </row>
    <row r="612" spans="3:25" x14ac:dyDescent="0.25">
      <c r="C612" s="129">
        <v>597</v>
      </c>
      <c r="D612" s="118">
        <v>5.98</v>
      </c>
      <c r="E612" s="130">
        <v>1.44536669016863E-5</v>
      </c>
      <c r="G612" s="129">
        <v>597</v>
      </c>
      <c r="H612" s="119">
        <v>5.98</v>
      </c>
      <c r="I612" s="130">
        <v>7.9002989744890605E-5</v>
      </c>
      <c r="K612" s="129">
        <v>597</v>
      </c>
      <c r="L612" s="119">
        <v>5.98</v>
      </c>
      <c r="M612" s="130">
        <v>8.8586355351217102E-5</v>
      </c>
      <c r="O612" s="129">
        <v>597</v>
      </c>
      <c r="P612" s="119">
        <v>5.98</v>
      </c>
      <c r="Q612" s="130">
        <v>1.84460245432902E-5</v>
      </c>
      <c r="S612" s="129">
        <v>597</v>
      </c>
      <c r="T612" s="119">
        <v>5.98</v>
      </c>
      <c r="U612" s="130">
        <v>3.02868579500358E-3</v>
      </c>
      <c r="W612" s="129">
        <v>597</v>
      </c>
      <c r="X612" s="119">
        <v>5.98</v>
      </c>
      <c r="Y612" s="130">
        <v>7.1292756471998597E-4</v>
      </c>
    </row>
    <row r="613" spans="3:25" x14ac:dyDescent="0.25">
      <c r="C613" s="129">
        <v>598</v>
      </c>
      <c r="D613" s="118">
        <v>5.99</v>
      </c>
      <c r="E613" s="130">
        <v>1.44132278026197E-5</v>
      </c>
      <c r="G613" s="129">
        <v>598</v>
      </c>
      <c r="H613" s="119">
        <v>5.99</v>
      </c>
      <c r="I613" s="130">
        <v>7.8725070490048602E-5</v>
      </c>
      <c r="K613" s="129">
        <v>598</v>
      </c>
      <c r="L613" s="119">
        <v>5.99</v>
      </c>
      <c r="M613" s="130">
        <v>8.8194735385035503E-5</v>
      </c>
      <c r="O613" s="129">
        <v>598</v>
      </c>
      <c r="P613" s="119">
        <v>5.99</v>
      </c>
      <c r="Q613" s="130">
        <v>1.8405893237609401E-5</v>
      </c>
      <c r="S613" s="129">
        <v>598</v>
      </c>
      <c r="T613" s="119">
        <v>5.99</v>
      </c>
      <c r="U613" s="130">
        <v>3.0236391514747202E-3</v>
      </c>
      <c r="W613" s="129">
        <v>598</v>
      </c>
      <c r="X613" s="119">
        <v>5.99</v>
      </c>
      <c r="Y613" s="130">
        <v>7.1306214914698403E-4</v>
      </c>
    </row>
    <row r="614" spans="3:25" x14ac:dyDescent="0.25">
      <c r="C614" s="129">
        <v>599</v>
      </c>
      <c r="D614" s="118">
        <v>6</v>
      </c>
      <c r="E614" s="130">
        <v>1.4372951454313599E-5</v>
      </c>
      <c r="G614" s="129">
        <v>599</v>
      </c>
      <c r="H614" s="119">
        <v>6</v>
      </c>
      <c r="I614" s="130">
        <v>7.8447632249216594E-5</v>
      </c>
      <c r="K614" s="129">
        <v>599</v>
      </c>
      <c r="L614" s="119">
        <v>6</v>
      </c>
      <c r="M614" s="130">
        <v>8.7804734981001599E-5</v>
      </c>
      <c r="O614" s="129">
        <v>599</v>
      </c>
      <c r="P614" s="119">
        <v>6</v>
      </c>
      <c r="Q614" s="130">
        <v>1.8365908071651301E-5</v>
      </c>
      <c r="S614" s="129">
        <v>599</v>
      </c>
      <c r="T614" s="119">
        <v>6</v>
      </c>
      <c r="U614" s="130">
        <v>3.0185144270906601E-3</v>
      </c>
      <c r="W614" s="129">
        <v>599</v>
      </c>
      <c r="X614" s="119">
        <v>6</v>
      </c>
      <c r="Y614" s="130">
        <v>7.1316427761411699E-4</v>
      </c>
    </row>
    <row r="615" spans="3:25" x14ac:dyDescent="0.25">
      <c r="C615" s="129">
        <v>600</v>
      </c>
      <c r="D615" s="118">
        <v>6.01</v>
      </c>
      <c r="E615" s="130">
        <v>1.4332837004326399E-5</v>
      </c>
      <c r="G615" s="129">
        <v>600</v>
      </c>
      <c r="H615" s="119">
        <v>6.01</v>
      </c>
      <c r="I615" s="130">
        <v>7.8170596431607802E-5</v>
      </c>
      <c r="K615" s="129">
        <v>600</v>
      </c>
      <c r="L615" s="119">
        <v>6.01</v>
      </c>
      <c r="M615" s="130">
        <v>8.7416352796787896E-5</v>
      </c>
      <c r="O615" s="129">
        <v>600</v>
      </c>
      <c r="P615" s="119">
        <v>6.01</v>
      </c>
      <c r="Q615" s="130">
        <v>1.83260679638286E-5</v>
      </c>
      <c r="S615" s="129">
        <v>600</v>
      </c>
      <c r="T615" s="119">
        <v>6.01</v>
      </c>
      <c r="U615" s="130">
        <v>3.01332478112404E-3</v>
      </c>
      <c r="W615" s="129">
        <v>600</v>
      </c>
      <c r="X615" s="119">
        <v>6.01</v>
      </c>
      <c r="Y615" s="130">
        <v>7.13235277420217E-4</v>
      </c>
    </row>
    <row r="616" spans="3:25" x14ac:dyDescent="0.25">
      <c r="C616" s="129">
        <v>601</v>
      </c>
      <c r="D616" s="118">
        <v>6.02</v>
      </c>
      <c r="E616" s="130">
        <v>1.42928836059057E-5</v>
      </c>
      <c r="G616" s="129">
        <v>601</v>
      </c>
      <c r="H616" s="119">
        <v>6.02</v>
      </c>
      <c r="I616" s="130">
        <v>7.7893925925879705E-5</v>
      </c>
      <c r="K616" s="129">
        <v>601</v>
      </c>
      <c r="L616" s="119">
        <v>6.02</v>
      </c>
      <c r="M616" s="130">
        <v>8.7029587364111094E-5</v>
      </c>
      <c r="O616" s="129">
        <v>601</v>
      </c>
      <c r="P616" s="119">
        <v>6.02</v>
      </c>
      <c r="Q616" s="130">
        <v>1.8286371846200899E-5</v>
      </c>
      <c r="S616" s="129">
        <v>601</v>
      </c>
      <c r="T616" s="119">
        <v>6.02</v>
      </c>
      <c r="U616" s="130">
        <v>3.00806260438367E-3</v>
      </c>
      <c r="W616" s="129">
        <v>601</v>
      </c>
      <c r="X616" s="119">
        <v>6.02</v>
      </c>
      <c r="Y616" s="130">
        <v>7.1327704423313095E-4</v>
      </c>
    </row>
    <row r="617" spans="3:25" x14ac:dyDescent="0.25">
      <c r="C617" s="129">
        <v>602</v>
      </c>
      <c r="D617" s="118">
        <v>6.03</v>
      </c>
      <c r="E617" s="130">
        <v>1.4253090417938601E-5</v>
      </c>
      <c r="G617" s="129">
        <v>602</v>
      </c>
      <c r="H617" s="119">
        <v>6.03</v>
      </c>
      <c r="I617" s="130">
        <v>7.7617628634529101E-5</v>
      </c>
      <c r="K617" s="129">
        <v>602</v>
      </c>
      <c r="L617" s="119">
        <v>6.03</v>
      </c>
      <c r="M617" s="130">
        <v>8.6644437091725802E-5</v>
      </c>
      <c r="O617" s="129">
        <v>602</v>
      </c>
      <c r="P617" s="119">
        <v>6.03</v>
      </c>
      <c r="Q617" s="130">
        <v>1.8246818664269599E-5</v>
      </c>
      <c r="S617" s="129">
        <v>602</v>
      </c>
      <c r="T617" s="119">
        <v>6.03</v>
      </c>
      <c r="U617" s="130">
        <v>3.00273368290292E-3</v>
      </c>
      <c r="W617" s="129">
        <v>602</v>
      </c>
      <c r="X617" s="119">
        <v>6.03</v>
      </c>
      <c r="Y617" s="130">
        <v>7.1328721891064997E-4</v>
      </c>
    </row>
    <row r="618" spans="3:25" x14ac:dyDescent="0.25">
      <c r="C618" s="129">
        <v>603</v>
      </c>
      <c r="D618" s="118">
        <v>6.04</v>
      </c>
      <c r="E618" s="130">
        <v>1.42134566049016E-5</v>
      </c>
      <c r="G618" s="129">
        <v>603</v>
      </c>
      <c r="H618" s="119">
        <v>6.04</v>
      </c>
      <c r="I618" s="130">
        <v>7.7341712340459599E-5</v>
      </c>
      <c r="K618" s="129">
        <v>603</v>
      </c>
      <c r="L618" s="119">
        <v>6.04</v>
      </c>
      <c r="M618" s="130">
        <v>8.6260900268363497E-5</v>
      </c>
      <c r="O618" s="129">
        <v>603</v>
      </c>
      <c r="P618" s="119">
        <v>6.04</v>
      </c>
      <c r="Q618" s="130">
        <v>1.8207407376774801E-5</v>
      </c>
      <c r="S618" s="129">
        <v>603</v>
      </c>
      <c r="T618" s="119">
        <v>6.04</v>
      </c>
      <c r="U618" s="130">
        <v>2.99733890332168E-3</v>
      </c>
      <c r="W618" s="129">
        <v>603</v>
      </c>
      <c r="X618" s="119">
        <v>6.04</v>
      </c>
      <c r="Y618" s="130">
        <v>7.1326627271379095E-4</v>
      </c>
    </row>
    <row r="619" spans="3:25" x14ac:dyDescent="0.25">
      <c r="C619" s="129">
        <v>604</v>
      </c>
      <c r="D619" s="118">
        <v>6.05</v>
      </c>
      <c r="E619" s="130">
        <v>1.4173981336811801E-5</v>
      </c>
      <c r="G619" s="129">
        <v>604</v>
      </c>
      <c r="H619" s="119">
        <v>6.05</v>
      </c>
      <c r="I619" s="130">
        <v>7.7066184707669404E-5</v>
      </c>
      <c r="K619" s="129">
        <v>604</v>
      </c>
      <c r="L619" s="119">
        <v>6.05</v>
      </c>
      <c r="M619" s="130">
        <v>8.5878975065617705E-5</v>
      </c>
      <c r="O619" s="129">
        <v>604</v>
      </c>
      <c r="P619" s="119">
        <v>6.05</v>
      </c>
      <c r="Q619" s="130">
        <v>1.8168136955495799E-5</v>
      </c>
      <c r="S619" s="129">
        <v>604</v>
      </c>
      <c r="T619" s="119">
        <v>6.05</v>
      </c>
      <c r="U619" s="130">
        <v>2.9918753819424301E-3</v>
      </c>
      <c r="W619" s="129">
        <v>604</v>
      </c>
      <c r="X619" s="119">
        <v>6.05</v>
      </c>
      <c r="Y619" s="130">
        <v>7.1321779790097504E-4</v>
      </c>
    </row>
    <row r="620" spans="3:25" x14ac:dyDescent="0.25">
      <c r="C620" s="129">
        <v>605</v>
      </c>
      <c r="D620" s="118">
        <v>6.06</v>
      </c>
      <c r="E620" s="130">
        <v>1.41346637891787E-5</v>
      </c>
      <c r="G620" s="129">
        <v>605</v>
      </c>
      <c r="H620" s="119">
        <v>6.06</v>
      </c>
      <c r="I620" s="130">
        <v>7.6791053281952395E-5</v>
      </c>
      <c r="K620" s="129">
        <v>605</v>
      </c>
      <c r="L620" s="119">
        <v>6.06</v>
      </c>
      <c r="M620" s="130">
        <v>8.5498659540775794E-5</v>
      </c>
      <c r="O620" s="129">
        <v>605</v>
      </c>
      <c r="P620" s="119">
        <v>6.06</v>
      </c>
      <c r="Q620" s="130">
        <v>1.81290063850552E-5</v>
      </c>
      <c r="S620" s="129">
        <v>605</v>
      </c>
      <c r="T620" s="119">
        <v>6.06</v>
      </c>
      <c r="U620" s="130">
        <v>2.9863527428387899E-3</v>
      </c>
      <c r="W620" s="129">
        <v>605</v>
      </c>
      <c r="X620" s="119">
        <v>6.06</v>
      </c>
      <c r="Y620" s="130">
        <v>7.1313859413813299E-4</v>
      </c>
    </row>
    <row r="621" spans="3:25" x14ac:dyDescent="0.25">
      <c r="C621" s="129">
        <v>606</v>
      </c>
      <c r="D621" s="118">
        <v>6.07</v>
      </c>
      <c r="E621" s="130">
        <v>1.4095503142955799E-5</v>
      </c>
      <c r="G621" s="129">
        <v>606</v>
      </c>
      <c r="H621" s="119">
        <v>6.07</v>
      </c>
      <c r="I621" s="130">
        <v>7.6516325491617204E-5</v>
      </c>
      <c r="K621" s="129">
        <v>606</v>
      </c>
      <c r="L621" s="119">
        <v>6.07</v>
      </c>
      <c r="M621" s="130">
        <v>8.5119951639599096E-5</v>
      </c>
      <c r="O621" s="129">
        <v>606</v>
      </c>
      <c r="P621" s="119">
        <v>6.07</v>
      </c>
      <c r="Q621" s="130">
        <v>1.80900146627253E-5</v>
      </c>
      <c r="S621" s="129">
        <v>606</v>
      </c>
      <c r="T621" s="119">
        <v>6.07</v>
      </c>
      <c r="U621" s="130">
        <v>2.9807607759012398E-3</v>
      </c>
      <c r="W621" s="129">
        <v>606</v>
      </c>
      <c r="X621" s="119">
        <v>6.07</v>
      </c>
      <c r="Y621" s="130">
        <v>7.1302895509873002E-4</v>
      </c>
    </row>
    <row r="622" spans="3:25" x14ac:dyDescent="0.25">
      <c r="C622" s="129">
        <v>607</v>
      </c>
      <c r="D622" s="118">
        <v>6.08</v>
      </c>
      <c r="E622" s="130">
        <v>1.4056498584494001E-5</v>
      </c>
      <c r="G622" s="129">
        <v>607</v>
      </c>
      <c r="H622" s="119">
        <v>6.08</v>
      </c>
      <c r="I622" s="130">
        <v>7.6242008648216806E-5</v>
      </c>
      <c r="K622" s="129">
        <v>607</v>
      </c>
      <c r="L622" s="119">
        <v>6.08</v>
      </c>
      <c r="M622" s="130">
        <v>8.4742849199059199E-5</v>
      </c>
      <c r="O622" s="129">
        <v>607</v>
      </c>
      <c r="P622" s="119">
        <v>6.08</v>
      </c>
      <c r="Q622" s="130">
        <v>1.8051160798237702E-5</v>
      </c>
      <c r="S622" s="129">
        <v>607</v>
      </c>
      <c r="T622" s="119">
        <v>6.08</v>
      </c>
      <c r="U622" s="130">
        <v>2.97511333167863E-3</v>
      </c>
      <c r="W622" s="129">
        <v>607</v>
      </c>
      <c r="X622" s="119">
        <v>6.08</v>
      </c>
      <c r="Y622" s="130">
        <v>7.1289219781570199E-4</v>
      </c>
    </row>
    <row r="623" spans="3:25" x14ac:dyDescent="0.25">
      <c r="C623" s="129">
        <v>608</v>
      </c>
      <c r="D623" s="118">
        <v>6.09</v>
      </c>
      <c r="E623" s="130">
        <v>1.4017649305494399E-5</v>
      </c>
      <c r="G623" s="129">
        <v>608</v>
      </c>
      <c r="H623" s="119">
        <v>6.09</v>
      </c>
      <c r="I623" s="130">
        <v>7.5968109947296996E-5</v>
      </c>
      <c r="K623" s="129">
        <v>608</v>
      </c>
      <c r="L623" s="119">
        <v>6.09</v>
      </c>
      <c r="M623" s="130">
        <v>8.4367349950010106E-5</v>
      </c>
      <c r="O623" s="129">
        <v>608</v>
      </c>
      <c r="P623" s="119">
        <v>6.09</v>
      </c>
      <c r="Q623" s="130">
        <v>1.8012443813596001E-5</v>
      </c>
      <c r="S623" s="129">
        <v>608</v>
      </c>
      <c r="T623" s="119">
        <v>6.09</v>
      </c>
      <c r="U623" s="130">
        <v>2.9694005056403899E-3</v>
      </c>
      <c r="W623" s="129">
        <v>608</v>
      </c>
      <c r="X623" s="119">
        <v>6.09</v>
      </c>
      <c r="Y623" s="130">
        <v>7.1272618312004203E-4</v>
      </c>
    </row>
    <row r="624" spans="3:25" x14ac:dyDescent="0.25">
      <c r="C624" s="129">
        <v>609</v>
      </c>
      <c r="D624" s="118">
        <v>6.1</v>
      </c>
      <c r="E624" s="130">
        <v>1.39789545029624E-5</v>
      </c>
      <c r="G624" s="129">
        <v>609</v>
      </c>
      <c r="H624" s="119">
        <v>6.1</v>
      </c>
      <c r="I624" s="130">
        <v>7.5694636469158001E-5</v>
      </c>
      <c r="K624" s="129">
        <v>609</v>
      </c>
      <c r="L624" s="119">
        <v>6.1</v>
      </c>
      <c r="M624" s="130">
        <v>8.3993451519825794E-5</v>
      </c>
      <c r="O624" s="129">
        <v>609</v>
      </c>
      <c r="P624" s="119">
        <v>6.1</v>
      </c>
      <c r="Q624" s="130">
        <v>1.7973862742891399E-5</v>
      </c>
      <c r="S624" s="129">
        <v>609</v>
      </c>
      <c r="T624" s="119">
        <v>6.1</v>
      </c>
      <c r="U624" s="130">
        <v>2.9636296716208702E-3</v>
      </c>
      <c r="W624" s="129">
        <v>609</v>
      </c>
      <c r="X624" s="119">
        <v>6.1</v>
      </c>
      <c r="Y624" s="130">
        <v>7.1253059337585199E-4</v>
      </c>
    </row>
    <row r="625" spans="3:25" x14ac:dyDescent="0.25">
      <c r="C625" s="129">
        <v>610</v>
      </c>
      <c r="D625" s="118">
        <v>6.11</v>
      </c>
      <c r="E625" s="130">
        <v>1.39404133791622E-5</v>
      </c>
      <c r="G625" s="129">
        <v>610</v>
      </c>
      <c r="H625" s="119">
        <v>6.11</v>
      </c>
      <c r="I625" s="130">
        <v>7.5421595179626905E-5</v>
      </c>
      <c r="K625" s="129">
        <v>610</v>
      </c>
      <c r="L625" s="119">
        <v>6.11</v>
      </c>
      <c r="M625" s="130">
        <v>8.3621151434980906E-5</v>
      </c>
      <c r="O625" s="129">
        <v>610</v>
      </c>
      <c r="P625" s="119">
        <v>6.11</v>
      </c>
      <c r="Q625" s="130">
        <v>1.79354166321205E-5</v>
      </c>
      <c r="S625" s="129">
        <v>610</v>
      </c>
      <c r="T625" s="119">
        <v>6.11</v>
      </c>
      <c r="U625" s="130">
        <v>2.9578004704959898E-3</v>
      </c>
      <c r="W625" s="129">
        <v>610</v>
      </c>
      <c r="X625" s="119">
        <v>6.11</v>
      </c>
      <c r="Y625" s="130">
        <v>7.1230799428810695E-4</v>
      </c>
    </row>
    <row r="626" spans="3:25" x14ac:dyDescent="0.25">
      <c r="C626" s="129">
        <v>611</v>
      </c>
      <c r="D626" s="118">
        <v>6.12</v>
      </c>
      <c r="E626" s="130">
        <v>1.39020251415716E-5</v>
      </c>
      <c r="G626" s="129">
        <v>611</v>
      </c>
      <c r="H626" s="119">
        <v>6.12</v>
      </c>
      <c r="I626" s="130">
        <v>7.5148992930842005E-5</v>
      </c>
      <c r="K626" s="129">
        <v>611</v>
      </c>
      <c r="L626" s="119">
        <v>6.12</v>
      </c>
      <c r="M626" s="130">
        <v>8.3250447123584404E-5</v>
      </c>
      <c r="O626" s="129">
        <v>611</v>
      </c>
      <c r="P626" s="119">
        <v>6.12</v>
      </c>
      <c r="Q626" s="130">
        <v>1.7897104539007901E-5</v>
      </c>
      <c r="S626" s="129">
        <v>611</v>
      </c>
      <c r="T626" s="119">
        <v>6.12</v>
      </c>
      <c r="U626" s="130">
        <v>2.9519105607206599E-3</v>
      </c>
      <c r="W626" s="129">
        <v>611</v>
      </c>
      <c r="X626" s="119">
        <v>6.12</v>
      </c>
      <c r="Y626" s="130">
        <v>7.1205772423632498E-4</v>
      </c>
    </row>
    <row r="627" spans="3:25" x14ac:dyDescent="0.25">
      <c r="C627" s="129">
        <v>612</v>
      </c>
      <c r="D627" s="118">
        <v>6.13</v>
      </c>
      <c r="E627" s="130">
        <v>1.38637890028372E-5</v>
      </c>
      <c r="G627" s="129">
        <v>612</v>
      </c>
      <c r="H627" s="119">
        <v>6.13</v>
      </c>
      <c r="I627" s="130">
        <v>7.4876836462054697E-5</v>
      </c>
      <c r="K627" s="129">
        <v>612</v>
      </c>
      <c r="L627" s="119">
        <v>6.13</v>
      </c>
      <c r="M627" s="130">
        <v>8.2881335917872005E-5</v>
      </c>
      <c r="O627" s="129">
        <v>612</v>
      </c>
      <c r="P627" s="119">
        <v>6.13</v>
      </c>
      <c r="Q627" s="130">
        <v>1.7858925532828499E-5</v>
      </c>
      <c r="S627" s="129">
        <v>612</v>
      </c>
      <c r="T627" s="119">
        <v>6.13</v>
      </c>
      <c r="U627" s="130">
        <v>2.9459693676738099E-3</v>
      </c>
      <c r="W627" s="129">
        <v>612</v>
      </c>
      <c r="X627" s="119">
        <v>6.13</v>
      </c>
      <c r="Y627" s="130">
        <v>7.1177873535418297E-4</v>
      </c>
    </row>
    <row r="628" spans="3:25" x14ac:dyDescent="0.25">
      <c r="C628" s="129">
        <v>613</v>
      </c>
      <c r="D628" s="118">
        <v>6.14</v>
      </c>
      <c r="E628" s="130">
        <v>1.38257152213776E-5</v>
      </c>
      <c r="G628" s="129">
        <v>613</v>
      </c>
      <c r="H628" s="119">
        <v>6.14</v>
      </c>
      <c r="I628" s="130">
        <v>7.4605132400433195E-5</v>
      </c>
      <c r="K628" s="129">
        <v>613</v>
      </c>
      <c r="L628" s="119">
        <v>6.14</v>
      </c>
      <c r="M628" s="130">
        <v>8.2513815056644993E-5</v>
      </c>
      <c r="O628" s="129">
        <v>613</v>
      </c>
      <c r="P628" s="119">
        <v>6.14</v>
      </c>
      <c r="Q628" s="130">
        <v>1.7820878694235299E-5</v>
      </c>
      <c r="S628" s="129">
        <v>613</v>
      </c>
      <c r="T628" s="119">
        <v>6.14</v>
      </c>
      <c r="U628" s="130">
        <v>2.9399669568184999E-3</v>
      </c>
      <c r="W628" s="129">
        <v>613</v>
      </c>
      <c r="X628" s="119">
        <v>6.14</v>
      </c>
      <c r="Y628" s="130">
        <v>7.1147288899698605E-4</v>
      </c>
    </row>
    <row r="629" spans="3:25" x14ac:dyDescent="0.25">
      <c r="C629" s="129">
        <v>614</v>
      </c>
      <c r="D629" s="118">
        <v>6.15</v>
      </c>
      <c r="E629" s="130">
        <v>1.3787797713581601E-5</v>
      </c>
      <c r="G629" s="129">
        <v>614</v>
      </c>
      <c r="H629" s="119">
        <v>6.15</v>
      </c>
      <c r="I629" s="130">
        <v>7.4333887261883398E-5</v>
      </c>
      <c r="K629" s="129">
        <v>614</v>
      </c>
      <c r="L629" s="119">
        <v>6.15</v>
      </c>
      <c r="M629" s="130">
        <v>8.2147881687671696E-5</v>
      </c>
      <c r="O629" s="129">
        <v>614</v>
      </c>
      <c r="P629" s="119">
        <v>6.15</v>
      </c>
      <c r="Q629" s="130">
        <v>1.7782963115088401E-5</v>
      </c>
      <c r="S629" s="129">
        <v>614</v>
      </c>
      <c r="T629" s="119">
        <v>6.15</v>
      </c>
      <c r="U629" s="130">
        <v>2.93391569546291E-3</v>
      </c>
      <c r="W629" s="129">
        <v>614</v>
      </c>
      <c r="X629" s="119">
        <v>6.15</v>
      </c>
      <c r="Y629" s="130">
        <v>7.1114090349084298E-4</v>
      </c>
    </row>
    <row r="630" spans="3:25" x14ac:dyDescent="0.25">
      <c r="C630" s="129">
        <v>615</v>
      </c>
      <c r="D630" s="118">
        <v>6.16</v>
      </c>
      <c r="E630" s="130">
        <v>1.3750029807968099E-5</v>
      </c>
      <c r="G630" s="129">
        <v>615</v>
      </c>
      <c r="H630" s="119">
        <v>6.16</v>
      </c>
      <c r="I630" s="130">
        <v>7.4063107451870696E-5</v>
      </c>
      <c r="K630" s="129">
        <v>615</v>
      </c>
      <c r="L630" s="119">
        <v>6.16</v>
      </c>
      <c r="M630" s="130">
        <v>8.1783532870036602E-5</v>
      </c>
      <c r="O630" s="129">
        <v>615</v>
      </c>
      <c r="P630" s="119">
        <v>6.16</v>
      </c>
      <c r="Q630" s="130">
        <v>1.77451778982874E-5</v>
      </c>
      <c r="S630" s="129">
        <v>615</v>
      </c>
      <c r="T630" s="119">
        <v>6.16</v>
      </c>
      <c r="U630" s="130">
        <v>2.9278077608780998E-3</v>
      </c>
      <c r="W630" s="129">
        <v>615</v>
      </c>
      <c r="X630" s="119">
        <v>6.16</v>
      </c>
      <c r="Y630" s="130">
        <v>7.1078105012347401E-4</v>
      </c>
    </row>
    <row r="631" spans="3:25" x14ac:dyDescent="0.25">
      <c r="C631" s="129">
        <v>616</v>
      </c>
      <c r="D631" s="118">
        <v>6.17</v>
      </c>
      <c r="E631" s="130">
        <v>1.37124107389908E-5</v>
      </c>
      <c r="G631" s="129">
        <v>616</v>
      </c>
      <c r="H631" s="119">
        <v>6.17</v>
      </c>
      <c r="I631" s="130">
        <v>7.3792799266266697E-5</v>
      </c>
      <c r="K631" s="129">
        <v>616</v>
      </c>
      <c r="L631" s="119">
        <v>6.17</v>
      </c>
      <c r="M631" s="130">
        <v>8.1420765576449501E-5</v>
      </c>
      <c r="O631" s="129">
        <v>616</v>
      </c>
      <c r="P631" s="119">
        <v>6.17</v>
      </c>
      <c r="Q631" s="130">
        <v>1.7707522157605201E-5</v>
      </c>
      <c r="S631" s="129">
        <v>616</v>
      </c>
      <c r="T631" s="119">
        <v>6.17</v>
      </c>
      <c r="U631" s="130">
        <v>2.9216477564928201E-3</v>
      </c>
      <c r="W631" s="129">
        <v>616</v>
      </c>
      <c r="X631" s="119">
        <v>6.17</v>
      </c>
      <c r="Y631" s="130">
        <v>7.1039453118605601E-4</v>
      </c>
    </row>
    <row r="632" spans="3:25" x14ac:dyDescent="0.25">
      <c r="C632" s="129">
        <v>617</v>
      </c>
      <c r="D632" s="118">
        <v>6.18</v>
      </c>
      <c r="E632" s="130">
        <v>1.36749397460418E-5</v>
      </c>
      <c r="G632" s="129">
        <v>617</v>
      </c>
      <c r="H632" s="119">
        <v>6.18</v>
      </c>
      <c r="I632" s="130">
        <v>7.3523056630795194E-5</v>
      </c>
      <c r="K632" s="129">
        <v>617</v>
      </c>
      <c r="L632" s="119">
        <v>6.18</v>
      </c>
      <c r="M632" s="130">
        <v>8.1059629896750005E-5</v>
      </c>
      <c r="O632" s="129">
        <v>617</v>
      </c>
      <c r="P632" s="119">
        <v>6.18</v>
      </c>
      <c r="Q632" s="130">
        <v>1.7669995017526499E-5</v>
      </c>
      <c r="S632" s="129">
        <v>617</v>
      </c>
      <c r="T632" s="119">
        <v>6.18</v>
      </c>
      <c r="U632" s="130">
        <v>2.9154384354532202E-3</v>
      </c>
      <c r="W632" s="129">
        <v>617</v>
      </c>
      <c r="X632" s="119">
        <v>6.18</v>
      </c>
      <c r="Y632" s="130">
        <v>7.0998335101218001E-4</v>
      </c>
    </row>
    <row r="633" spans="3:25" x14ac:dyDescent="0.25">
      <c r="C633" s="129">
        <v>618</v>
      </c>
      <c r="D633" s="118">
        <v>6.19</v>
      </c>
      <c r="E633" s="130">
        <v>1.3637616073409999E-5</v>
      </c>
      <c r="G633" s="129">
        <v>618</v>
      </c>
      <c r="H633" s="119">
        <v>6.19</v>
      </c>
      <c r="I633" s="130">
        <v>7.3258974192770394E-5</v>
      </c>
      <c r="K633" s="129">
        <v>618</v>
      </c>
      <c r="L633" s="119">
        <v>6.19</v>
      </c>
      <c r="M633" s="130">
        <v>8.0700147286478596E-5</v>
      </c>
      <c r="O633" s="129">
        <v>618</v>
      </c>
      <c r="P633" s="119">
        <v>6.19</v>
      </c>
      <c r="Q633" s="130">
        <v>1.7632595613086399E-5</v>
      </c>
      <c r="S633" s="129">
        <v>618</v>
      </c>
      <c r="T633" s="119">
        <v>6.19</v>
      </c>
      <c r="U633" s="130">
        <v>2.9091736721577901E-3</v>
      </c>
      <c r="W633" s="129">
        <v>618</v>
      </c>
      <c r="X633" s="119">
        <v>6.19</v>
      </c>
      <c r="Y633" s="130">
        <v>7.0954514756541096E-4</v>
      </c>
    </row>
    <row r="634" spans="3:25" x14ac:dyDescent="0.25">
      <c r="C634" s="129">
        <v>619</v>
      </c>
      <c r="D634" s="118">
        <v>6.2</v>
      </c>
      <c r="E634" s="130">
        <v>1.36004389702403E-5</v>
      </c>
      <c r="G634" s="129">
        <v>619</v>
      </c>
      <c r="H634" s="119">
        <v>6.2</v>
      </c>
      <c r="I634" s="130">
        <v>7.3133528881731398E-5</v>
      </c>
      <c r="K634" s="129">
        <v>619</v>
      </c>
      <c r="L634" s="119">
        <v>6.2</v>
      </c>
      <c r="M634" s="130">
        <v>8.0342234509019595E-5</v>
      </c>
      <c r="O634" s="129">
        <v>619</v>
      </c>
      <c r="P634" s="119">
        <v>6.2</v>
      </c>
      <c r="Q634" s="130">
        <v>1.7595323089713498E-5</v>
      </c>
      <c r="S634" s="129">
        <v>619</v>
      </c>
      <c r="T634" s="119">
        <v>6.2</v>
      </c>
      <c r="U634" s="130">
        <v>2.90286700650382E-3</v>
      </c>
      <c r="W634" s="129">
        <v>619</v>
      </c>
      <c r="X634" s="119">
        <v>6.2</v>
      </c>
      <c r="Y634" s="130">
        <v>7.0908050797961503E-4</v>
      </c>
    </row>
    <row r="635" spans="3:25" x14ac:dyDescent="0.25">
      <c r="C635" s="129">
        <v>620</v>
      </c>
      <c r="D635" s="118">
        <v>6.21</v>
      </c>
      <c r="E635" s="130">
        <v>1.35634076904935E-5</v>
      </c>
      <c r="G635" s="129">
        <v>620</v>
      </c>
      <c r="H635" s="119">
        <v>6.21</v>
      </c>
      <c r="I635" s="130">
        <v>7.30073735878685E-5</v>
      </c>
      <c r="K635" s="129">
        <v>620</v>
      </c>
      <c r="L635" s="119">
        <v>6.21</v>
      </c>
      <c r="M635" s="130">
        <v>7.9985888241195305E-5</v>
      </c>
      <c r="O635" s="129">
        <v>620</v>
      </c>
      <c r="P635" s="119">
        <v>6.21</v>
      </c>
      <c r="Q635" s="130">
        <v>1.7558188370586599E-5</v>
      </c>
      <c r="S635" s="129">
        <v>620</v>
      </c>
      <c r="T635" s="119">
        <v>6.21</v>
      </c>
      <c r="U635" s="130">
        <v>2.8965066214643401E-3</v>
      </c>
      <c r="W635" s="129">
        <v>620</v>
      </c>
      <c r="X635" s="119">
        <v>6.21</v>
      </c>
      <c r="Y635" s="130">
        <v>7.0859263167650296E-4</v>
      </c>
    </row>
    <row r="636" spans="3:25" x14ac:dyDescent="0.25">
      <c r="C636" s="129">
        <v>621</v>
      </c>
      <c r="D636" s="118">
        <v>6.22</v>
      </c>
      <c r="E636" s="130">
        <v>1.35265214929059E-5</v>
      </c>
      <c r="G636" s="129">
        <v>621</v>
      </c>
      <c r="H636" s="119">
        <v>6.22</v>
      </c>
      <c r="I636" s="130">
        <v>7.2880516383663904E-5</v>
      </c>
      <c r="K636" s="129">
        <v>621</v>
      </c>
      <c r="L636" s="119">
        <v>6.22</v>
      </c>
      <c r="M636" s="130">
        <v>7.9631105084038798E-5</v>
      </c>
      <c r="O636" s="129">
        <v>621</v>
      </c>
      <c r="P636" s="119">
        <v>6.22</v>
      </c>
      <c r="Q636" s="130">
        <v>1.7521185242873199E-5</v>
      </c>
      <c r="S636" s="129">
        <v>621</v>
      </c>
      <c r="T636" s="119">
        <v>6.22</v>
      </c>
      <c r="U636" s="130">
        <v>2.8901013231798101E-3</v>
      </c>
      <c r="W636" s="129">
        <v>621</v>
      </c>
      <c r="X636" s="119">
        <v>6.22</v>
      </c>
      <c r="Y636" s="130">
        <v>7.0807856927729198E-4</v>
      </c>
    </row>
    <row r="637" spans="3:25" x14ac:dyDescent="0.25">
      <c r="C637" s="129">
        <v>622</v>
      </c>
      <c r="D637" s="118">
        <v>6.23</v>
      </c>
      <c r="E637" s="130">
        <v>1.3489779640949801E-5</v>
      </c>
      <c r="G637" s="129">
        <v>622</v>
      </c>
      <c r="H637" s="119">
        <v>6.23</v>
      </c>
      <c r="I637" s="130">
        <v>7.2752998048122606E-5</v>
      </c>
      <c r="K637" s="129">
        <v>622</v>
      </c>
      <c r="L637" s="119">
        <v>6.23</v>
      </c>
      <c r="M637" s="130">
        <v>7.9277881564855004E-5</v>
      </c>
      <c r="O637" s="129">
        <v>622</v>
      </c>
      <c r="P637" s="119">
        <v>6.23</v>
      </c>
      <c r="Q637" s="130">
        <v>1.74843063713486E-5</v>
      </c>
      <c r="S637" s="129">
        <v>622</v>
      </c>
      <c r="T637" s="119">
        <v>6.23</v>
      </c>
      <c r="U637" s="130">
        <v>2.88364955749916E-3</v>
      </c>
      <c r="W637" s="129">
        <v>622</v>
      </c>
      <c r="X637" s="119">
        <v>6.23</v>
      </c>
      <c r="Y637" s="130">
        <v>7.0753860537528805E-4</v>
      </c>
    </row>
    <row r="638" spans="3:25" x14ac:dyDescent="0.25">
      <c r="C638" s="129">
        <v>623</v>
      </c>
      <c r="D638" s="118">
        <v>6.24</v>
      </c>
      <c r="E638" s="130">
        <v>1.34531814027952E-5</v>
      </c>
      <c r="G638" s="129">
        <v>623</v>
      </c>
      <c r="H638" s="119">
        <v>6.24</v>
      </c>
      <c r="I638" s="130">
        <v>7.2624920846376501E-5</v>
      </c>
      <c r="K638" s="129">
        <v>623</v>
      </c>
      <c r="L638" s="119">
        <v>6.24</v>
      </c>
      <c r="M638" s="130">
        <v>7.8926214139249094E-5</v>
      </c>
      <c r="O638" s="129">
        <v>623</v>
      </c>
      <c r="P638" s="119">
        <v>6.24</v>
      </c>
      <c r="Q638" s="130">
        <v>1.7447550942150599E-5</v>
      </c>
      <c r="S638" s="129">
        <v>623</v>
      </c>
      <c r="T638" s="119">
        <v>6.24</v>
      </c>
      <c r="U638" s="130">
        <v>2.8771490497237302E-3</v>
      </c>
      <c r="W638" s="129">
        <v>623</v>
      </c>
      <c r="X638" s="119">
        <v>6.24</v>
      </c>
      <c r="Y638" s="130">
        <v>7.0697623024868102E-4</v>
      </c>
    </row>
    <row r="639" spans="3:25" x14ac:dyDescent="0.25">
      <c r="C639" s="129">
        <v>624</v>
      </c>
      <c r="D639" s="118">
        <v>6.25</v>
      </c>
      <c r="E639" s="130">
        <v>1.34167260512704E-5</v>
      </c>
      <c r="G639" s="129">
        <v>624</v>
      </c>
      <c r="H639" s="119">
        <v>6.25</v>
      </c>
      <c r="I639" s="130">
        <v>7.24961653446052E-5</v>
      </c>
      <c r="K639" s="129">
        <v>624</v>
      </c>
      <c r="L639" s="119">
        <v>6.25</v>
      </c>
      <c r="M639" s="130">
        <v>7.8576099193111205E-5</v>
      </c>
      <c r="O639" s="129">
        <v>624</v>
      </c>
      <c r="P639" s="119">
        <v>6.25</v>
      </c>
      <c r="Q639" s="130">
        <v>1.74109181510548E-5</v>
      </c>
      <c r="S639" s="129">
        <v>624</v>
      </c>
      <c r="T639" s="119">
        <v>6.25</v>
      </c>
      <c r="U639" s="130">
        <v>2.8706097127968499E-3</v>
      </c>
      <c r="W639" s="129">
        <v>624</v>
      </c>
      <c r="X639" s="119">
        <v>6.25</v>
      </c>
      <c r="Y639" s="130">
        <v>7.0638877401607103E-4</v>
      </c>
    </row>
    <row r="640" spans="3:25" x14ac:dyDescent="0.25">
      <c r="C640" s="129">
        <v>625</v>
      </c>
      <c r="D640" s="118">
        <v>6.26</v>
      </c>
      <c r="E640" s="130">
        <v>1.3380412863824201E-5</v>
      </c>
      <c r="G640" s="129">
        <v>625</v>
      </c>
      <c r="H640" s="119">
        <v>6.26</v>
      </c>
      <c r="I640" s="130">
        <v>7.2366739731365604E-5</v>
      </c>
      <c r="K640" s="129">
        <v>625</v>
      </c>
      <c r="L640" s="119">
        <v>6.26</v>
      </c>
      <c r="M640" s="130">
        <v>7.8227533044570799E-5</v>
      </c>
      <c r="O640" s="129">
        <v>625</v>
      </c>
      <c r="P640" s="119">
        <v>6.26</v>
      </c>
      <c r="Q640" s="130">
        <v>1.7374407203330201E-5</v>
      </c>
      <c r="S640" s="129">
        <v>625</v>
      </c>
      <c r="T640" s="119">
        <v>6.26</v>
      </c>
      <c r="U640" s="130">
        <v>2.86402167411496E-3</v>
      </c>
      <c r="W640" s="129">
        <v>625</v>
      </c>
      <c r="X640" s="119">
        <v>6.26</v>
      </c>
      <c r="Y640" s="130">
        <v>7.0577624226607599E-4</v>
      </c>
    </row>
    <row r="641" spans="3:25" x14ac:dyDescent="0.25">
      <c r="C641" s="129">
        <v>626</v>
      </c>
      <c r="D641" s="118">
        <v>6.27</v>
      </c>
      <c r="E641" s="130">
        <v>1.33442411224877E-5</v>
      </c>
      <c r="G641" s="129">
        <v>626</v>
      </c>
      <c r="H641" s="119">
        <v>6.27</v>
      </c>
      <c r="I641" s="130">
        <v>7.2236652219452306E-5</v>
      </c>
      <c r="K641" s="129">
        <v>626</v>
      </c>
      <c r="L641" s="119">
        <v>6.27</v>
      </c>
      <c r="M641" s="130">
        <v>7.7895477906982595E-5</v>
      </c>
      <c r="O641" s="129">
        <v>626</v>
      </c>
      <c r="P641" s="119">
        <v>6.27</v>
      </c>
      <c r="Q641" s="130">
        <v>1.7338017313598799E-5</v>
      </c>
      <c r="S641" s="129">
        <v>626</v>
      </c>
      <c r="T641" s="119">
        <v>6.27</v>
      </c>
      <c r="U641" s="130">
        <v>2.8573944799367098E-3</v>
      </c>
      <c r="W641" s="129">
        <v>626</v>
      </c>
      <c r="X641" s="119">
        <v>6.27</v>
      </c>
      <c r="Y641" s="130">
        <v>7.0514154398501302E-4</v>
      </c>
    </row>
    <row r="642" spans="3:25" x14ac:dyDescent="0.25">
      <c r="C642" s="129">
        <v>627</v>
      </c>
      <c r="D642" s="118">
        <v>6.28</v>
      </c>
      <c r="E642" s="130">
        <v>1.3308210113837801E-5</v>
      </c>
      <c r="G642" s="129">
        <v>627</v>
      </c>
      <c r="H642" s="119">
        <v>6.28</v>
      </c>
      <c r="I642" s="130">
        <v>7.2105911043231905E-5</v>
      </c>
      <c r="K642" s="129">
        <v>627</v>
      </c>
      <c r="L642" s="119">
        <v>6.28</v>
      </c>
      <c r="M642" s="130">
        <v>7.7702845854681296E-5</v>
      </c>
      <c r="O642" s="129">
        <v>627</v>
      </c>
      <c r="P642" s="119">
        <v>6.28</v>
      </c>
      <c r="Q642" s="130">
        <v>1.7301747705696101E-5</v>
      </c>
      <c r="S642" s="129">
        <v>627</v>
      </c>
      <c r="T642" s="119">
        <v>6.28</v>
      </c>
      <c r="U642" s="130">
        <v>2.8507244907484599E-3</v>
      </c>
      <c r="W642" s="129">
        <v>627</v>
      </c>
      <c r="X642" s="119">
        <v>6.28</v>
      </c>
      <c r="Y642" s="130">
        <v>7.0468498498062399E-4</v>
      </c>
    </row>
    <row r="643" spans="3:25" x14ac:dyDescent="0.25">
      <c r="C643" s="129">
        <v>628</v>
      </c>
      <c r="D643" s="118">
        <v>6.29</v>
      </c>
      <c r="E643" s="130">
        <v>1.3272319128959399E-5</v>
      </c>
      <c r="G643" s="129">
        <v>628</v>
      </c>
      <c r="H643" s="119">
        <v>6.29</v>
      </c>
      <c r="I643" s="130">
        <v>7.1974524456053495E-5</v>
      </c>
      <c r="K643" s="129">
        <v>628</v>
      </c>
      <c r="L643" s="119">
        <v>6.29</v>
      </c>
      <c r="M643" s="130">
        <v>7.7509778396538706E-5</v>
      </c>
      <c r="O643" s="129">
        <v>628</v>
      </c>
      <c r="P643" s="119">
        <v>6.29</v>
      </c>
      <c r="Q643" s="130">
        <v>1.7265597612534001E-5</v>
      </c>
      <c r="S643" s="129">
        <v>628</v>
      </c>
      <c r="T643" s="119">
        <v>6.29</v>
      </c>
      <c r="U643" s="130">
        <v>2.84401107461908E-3</v>
      </c>
      <c r="W643" s="129">
        <v>628</v>
      </c>
      <c r="X643" s="119">
        <v>6.29</v>
      </c>
      <c r="Y643" s="130">
        <v>7.0531575146425896E-4</v>
      </c>
    </row>
    <row r="644" spans="3:25" x14ac:dyDescent="0.25">
      <c r="C644" s="129">
        <v>629</v>
      </c>
      <c r="D644" s="118">
        <v>6.3</v>
      </c>
      <c r="E644" s="130">
        <v>1.32365674634095E-5</v>
      </c>
      <c r="G644" s="129">
        <v>629</v>
      </c>
      <c r="H644" s="119">
        <v>6.3</v>
      </c>
      <c r="I644" s="130">
        <v>7.1842500727732194E-5</v>
      </c>
      <c r="K644" s="129">
        <v>629</v>
      </c>
      <c r="L644" s="119">
        <v>6.3</v>
      </c>
      <c r="M644" s="130">
        <v>7.7316291081102299E-5</v>
      </c>
      <c r="O644" s="129">
        <v>629</v>
      </c>
      <c r="P644" s="119">
        <v>6.3</v>
      </c>
      <c r="Q644" s="130">
        <v>1.7229566275966501E-5</v>
      </c>
      <c r="S644" s="129">
        <v>629</v>
      </c>
      <c r="T644" s="119">
        <v>6.3</v>
      </c>
      <c r="U644" s="130">
        <v>2.83726272156284E-3</v>
      </c>
      <c r="W644" s="129">
        <v>629</v>
      </c>
      <c r="X644" s="119">
        <v>6.3</v>
      </c>
      <c r="Y644" s="130">
        <v>7.0588511759693399E-4</v>
      </c>
    </row>
    <row r="645" spans="3:25" x14ac:dyDescent="0.25">
      <c r="C645" s="129">
        <v>630</v>
      </c>
      <c r="D645" s="118">
        <v>6.31</v>
      </c>
      <c r="E645" s="130">
        <v>1.32009544171808E-5</v>
      </c>
      <c r="G645" s="129">
        <v>630</v>
      </c>
      <c r="H645" s="119">
        <v>6.31</v>
      </c>
      <c r="I645" s="130">
        <v>7.1709848142088707E-5</v>
      </c>
      <c r="K645" s="129">
        <v>630</v>
      </c>
      <c r="L645" s="119">
        <v>6.31</v>
      </c>
      <c r="M645" s="130">
        <v>7.7122399253515595E-5</v>
      </c>
      <c r="O645" s="129">
        <v>630</v>
      </c>
      <c r="P645" s="119">
        <v>6.31</v>
      </c>
      <c r="Q645" s="130">
        <v>1.71936529466567E-5</v>
      </c>
      <c r="S645" s="129">
        <v>630</v>
      </c>
      <c r="T645" s="119">
        <v>6.31</v>
      </c>
      <c r="U645" s="130">
        <v>2.8304703996707399E-3</v>
      </c>
      <c r="W645" s="129">
        <v>630</v>
      </c>
      <c r="X645" s="119">
        <v>6.31</v>
      </c>
      <c r="Y645" s="130">
        <v>7.0639350833301699E-4</v>
      </c>
    </row>
    <row r="646" spans="3:25" x14ac:dyDescent="0.25">
      <c r="C646" s="129">
        <v>631</v>
      </c>
      <c r="D646" s="118">
        <v>6.32</v>
      </c>
      <c r="E646" s="130">
        <v>1.31654792946658E-5</v>
      </c>
      <c r="G646" s="129">
        <v>631</v>
      </c>
      <c r="H646" s="119">
        <v>6.32</v>
      </c>
      <c r="I646" s="130">
        <v>7.1576574994561805E-5</v>
      </c>
      <c r="K646" s="129">
        <v>631</v>
      </c>
      <c r="L646" s="119">
        <v>6.32</v>
      </c>
      <c r="M646" s="130">
        <v>7.6928118057253297E-5</v>
      </c>
      <c r="O646" s="129">
        <v>631</v>
      </c>
      <c r="P646" s="119">
        <v>6.32</v>
      </c>
      <c r="Q646" s="130">
        <v>1.7157856883946599E-5</v>
      </c>
      <c r="S646" s="129">
        <v>631</v>
      </c>
      <c r="T646" s="119">
        <v>6.32</v>
      </c>
      <c r="U646" s="130">
        <v>2.8236433224563999E-3</v>
      </c>
      <c r="W646" s="129">
        <v>631</v>
      </c>
      <c r="X646" s="119">
        <v>6.32</v>
      </c>
      <c r="Y646" s="130">
        <v>7.0684321001197696E-4</v>
      </c>
    </row>
    <row r="647" spans="3:25" x14ac:dyDescent="0.25">
      <c r="C647" s="129">
        <v>632</v>
      </c>
      <c r="D647" s="118">
        <v>6.33</v>
      </c>
      <c r="E647" s="130">
        <v>1.3130141404622E-5</v>
      </c>
      <c r="G647" s="129">
        <v>632</v>
      </c>
      <c r="H647" s="119">
        <v>6.33</v>
      </c>
      <c r="I647" s="130">
        <v>7.1442689589880896E-5</v>
      </c>
      <c r="K647" s="129">
        <v>632</v>
      </c>
      <c r="L647" s="119">
        <v>6.33</v>
      </c>
      <c r="M647" s="130">
        <v>7.6733462435885305E-5</v>
      </c>
      <c r="O647" s="129">
        <v>632</v>
      </c>
      <c r="P647" s="119">
        <v>6.33</v>
      </c>
      <c r="Q647" s="130">
        <v>1.7122177355727699E-5</v>
      </c>
      <c r="S647" s="129">
        <v>632</v>
      </c>
      <c r="T647" s="119">
        <v>6.33</v>
      </c>
      <c r="U647" s="130">
        <v>2.8167779285839102E-3</v>
      </c>
      <c r="W647" s="129">
        <v>632</v>
      </c>
      <c r="X647" s="119">
        <v>6.33</v>
      </c>
      <c r="Y647" s="130">
        <v>7.07233216888515E-4</v>
      </c>
    </row>
    <row r="648" spans="3:25" x14ac:dyDescent="0.25">
      <c r="C648" s="129">
        <v>633</v>
      </c>
      <c r="D648" s="118">
        <v>6.34</v>
      </c>
      <c r="E648" s="130">
        <v>1.30949400601365E-5</v>
      </c>
      <c r="G648" s="129">
        <v>633</v>
      </c>
      <c r="H648" s="119">
        <v>6.34</v>
      </c>
      <c r="I648" s="130">
        <v>7.1308200239805804E-5</v>
      </c>
      <c r="K648" s="129">
        <v>633</v>
      </c>
      <c r="L648" s="119">
        <v>6.34</v>
      </c>
      <c r="M648" s="130">
        <v>7.65384471348069E-5</v>
      </c>
      <c r="O648" s="129">
        <v>633</v>
      </c>
      <c r="P648" s="119">
        <v>6.34</v>
      </c>
      <c r="Q648" s="130">
        <v>1.70866136383153E-5</v>
      </c>
      <c r="S648" s="129">
        <v>633</v>
      </c>
      <c r="T648" s="119">
        <v>6.34</v>
      </c>
      <c r="U648" s="130">
        <v>2.8098730803701902E-3</v>
      </c>
      <c r="W648" s="129">
        <v>633</v>
      </c>
      <c r="X648" s="119">
        <v>6.34</v>
      </c>
      <c r="Y648" s="130">
        <v>7.0756356864231404E-4</v>
      </c>
    </row>
    <row r="649" spans="3:25" x14ac:dyDescent="0.25">
      <c r="C649" s="129">
        <v>634</v>
      </c>
      <c r="D649" s="118">
        <v>6.35</v>
      </c>
      <c r="E649" s="130">
        <v>1.30598745785915E-5</v>
      </c>
      <c r="G649" s="129">
        <v>634</v>
      </c>
      <c r="H649" s="119">
        <v>6.35</v>
      </c>
      <c r="I649" s="130">
        <v>7.1173115260930796E-5</v>
      </c>
      <c r="K649" s="129">
        <v>634</v>
      </c>
      <c r="L649" s="119">
        <v>6.35</v>
      </c>
      <c r="M649" s="130">
        <v>7.6343086703007496E-5</v>
      </c>
      <c r="O649" s="129">
        <v>634</v>
      </c>
      <c r="P649" s="119">
        <v>6.35</v>
      </c>
      <c r="Q649" s="130">
        <v>1.7051165016324E-5</v>
      </c>
      <c r="S649" s="129">
        <v>634</v>
      </c>
      <c r="T649" s="119">
        <v>6.35</v>
      </c>
      <c r="U649" s="130">
        <v>2.80293798801373E-3</v>
      </c>
      <c r="W649" s="129">
        <v>634</v>
      </c>
      <c r="X649" s="119">
        <v>6.35</v>
      </c>
      <c r="Y649" s="130">
        <v>7.0783612817472798E-4</v>
      </c>
    </row>
    <row r="650" spans="3:25" x14ac:dyDescent="0.25">
      <c r="C650" s="129">
        <v>635</v>
      </c>
      <c r="D650" s="118">
        <v>6.36</v>
      </c>
      <c r="E650" s="130">
        <v>1.30249442816301E-5</v>
      </c>
      <c r="G650" s="129">
        <v>635</v>
      </c>
      <c r="H650" s="119">
        <v>6.36</v>
      </c>
      <c r="I650" s="130">
        <v>7.1037442972530094E-5</v>
      </c>
      <c r="K650" s="129">
        <v>635</v>
      </c>
      <c r="L650" s="119">
        <v>6.36</v>
      </c>
      <c r="M650" s="130">
        <v>7.6147395494802599E-5</v>
      </c>
      <c r="O650" s="129">
        <v>635</v>
      </c>
      <c r="P650" s="119">
        <v>6.36</v>
      </c>
      <c r="Q650" s="130">
        <v>1.70158307825441E-5</v>
      </c>
      <c r="S650" s="129">
        <v>635</v>
      </c>
      <c r="T650" s="119">
        <v>6.36</v>
      </c>
      <c r="U650" s="130">
        <v>2.7959633867739001E-3</v>
      </c>
      <c r="W650" s="129">
        <v>635</v>
      </c>
      <c r="X650" s="119">
        <v>6.36</v>
      </c>
      <c r="Y650" s="130">
        <v>7.0805080897940104E-4</v>
      </c>
    </row>
    <row r="651" spans="3:25" x14ac:dyDescent="0.25">
      <c r="C651" s="129">
        <v>636</v>
      </c>
      <c r="D651" s="118">
        <v>6.37</v>
      </c>
      <c r="E651" s="130">
        <v>1.29901484951225E-5</v>
      </c>
      <c r="G651" s="129">
        <v>636</v>
      </c>
      <c r="H651" s="119">
        <v>6.37</v>
      </c>
      <c r="I651" s="130">
        <v>7.0901191694495907E-5</v>
      </c>
      <c r="K651" s="129">
        <v>636</v>
      </c>
      <c r="L651" s="119">
        <v>6.37</v>
      </c>
      <c r="M651" s="130">
        <v>7.5951387671599702E-5</v>
      </c>
      <c r="O651" s="129">
        <v>636</v>
      </c>
      <c r="P651" s="119">
        <v>6.37</v>
      </c>
      <c r="Q651" s="130">
        <v>1.6980610237821998E-5</v>
      </c>
      <c r="S651" s="129">
        <v>636</v>
      </c>
      <c r="T651" s="119">
        <v>6.37</v>
      </c>
      <c r="U651" s="130">
        <v>2.78895711679131E-3</v>
      </c>
      <c r="W651" s="129">
        <v>636</v>
      </c>
      <c r="X651" s="119">
        <v>6.37</v>
      </c>
      <c r="Y651" s="130">
        <v>7.0820719706066301E-4</v>
      </c>
    </row>
    <row r="652" spans="3:25" x14ac:dyDescent="0.25">
      <c r="C652" s="129">
        <v>637</v>
      </c>
      <c r="D652" s="118">
        <v>6.38</v>
      </c>
      <c r="E652" s="130">
        <v>1.29554865491326E-5</v>
      </c>
      <c r="G652" s="129">
        <v>637</v>
      </c>
      <c r="H652" s="119">
        <v>6.38</v>
      </c>
      <c r="I652" s="130">
        <v>7.0764369745303401E-5</v>
      </c>
      <c r="K652" s="129">
        <v>637</v>
      </c>
      <c r="L652" s="119">
        <v>6.38</v>
      </c>
      <c r="M652" s="130">
        <v>7.57550772036366E-5</v>
      </c>
      <c r="O652" s="129">
        <v>637</v>
      </c>
      <c r="P652" s="119">
        <v>6.38</v>
      </c>
      <c r="Q652" s="130">
        <v>1.6945502690940301E-5</v>
      </c>
      <c r="S652" s="129">
        <v>637</v>
      </c>
      <c r="T652" s="119">
        <v>6.38</v>
      </c>
      <c r="U652" s="130">
        <v>2.78191779435594E-3</v>
      </c>
      <c r="W652" s="129">
        <v>637</v>
      </c>
      <c r="X652" s="119">
        <v>6.38</v>
      </c>
      <c r="Y652" s="130">
        <v>7.0830680908871401E-4</v>
      </c>
    </row>
    <row r="653" spans="3:25" x14ac:dyDescent="0.25">
      <c r="C653" s="129">
        <v>638</v>
      </c>
      <c r="D653" s="118">
        <v>6.39</v>
      </c>
      <c r="E653" s="130">
        <v>1.2920957777884701E-5</v>
      </c>
      <c r="G653" s="129">
        <v>638</v>
      </c>
      <c r="H653" s="119">
        <v>6.39</v>
      </c>
      <c r="I653" s="130">
        <v>7.0627100199739903E-5</v>
      </c>
      <c r="K653" s="129">
        <v>638</v>
      </c>
      <c r="L653" s="119">
        <v>6.39</v>
      </c>
      <c r="M653" s="130">
        <v>7.5558577219565504E-5</v>
      </c>
      <c r="O653" s="129">
        <v>638</v>
      </c>
      <c r="P653" s="119">
        <v>6.39</v>
      </c>
      <c r="Q653" s="130">
        <v>1.6910507458502E-5</v>
      </c>
      <c r="S653" s="129">
        <v>638</v>
      </c>
      <c r="T653" s="119">
        <v>6.39</v>
      </c>
      <c r="U653" s="130">
        <v>2.7748416925705102E-3</v>
      </c>
      <c r="W653" s="129">
        <v>638</v>
      </c>
      <c r="X653" s="119">
        <v>6.39</v>
      </c>
      <c r="Y653" s="130">
        <v>7.0835032274301402E-4</v>
      </c>
    </row>
    <row r="654" spans="3:25" x14ac:dyDescent="0.25">
      <c r="C654" s="129">
        <v>639</v>
      </c>
      <c r="D654" s="118">
        <v>6.4</v>
      </c>
      <c r="E654" s="130">
        <v>1.28865615197309E-5</v>
      </c>
      <c r="G654" s="129">
        <v>639</v>
      </c>
      <c r="H654" s="119">
        <v>6.4</v>
      </c>
      <c r="I654" s="130">
        <v>7.0489315133073698E-5</v>
      </c>
      <c r="K654" s="129">
        <v>639</v>
      </c>
      <c r="L654" s="119">
        <v>6.4</v>
      </c>
      <c r="M654" s="130">
        <v>7.5361889923340395E-5</v>
      </c>
      <c r="O654" s="129">
        <v>639</v>
      </c>
      <c r="P654" s="119">
        <v>6.4</v>
      </c>
      <c r="Q654" s="130">
        <v>1.6875623864814701E-5</v>
      </c>
      <c r="S654" s="129">
        <v>639</v>
      </c>
      <c r="T654" s="119">
        <v>6.4</v>
      </c>
      <c r="U654" s="130">
        <v>2.7677408187838999E-3</v>
      </c>
      <c r="W654" s="129">
        <v>639</v>
      </c>
      <c r="X654" s="119">
        <v>6.4</v>
      </c>
      <c r="Y654" s="130">
        <v>7.0833694240443102E-4</v>
      </c>
    </row>
    <row r="655" spans="3:25" x14ac:dyDescent="0.25">
      <c r="C655" s="129">
        <v>640</v>
      </c>
      <c r="D655" s="118">
        <v>6.41</v>
      </c>
      <c r="E655" s="130">
        <v>1.2852297117118199E-5</v>
      </c>
      <c r="G655" s="129">
        <v>640</v>
      </c>
      <c r="H655" s="119">
        <v>6.41</v>
      </c>
      <c r="I655" s="130">
        <v>7.0350983388757201E-5</v>
      </c>
      <c r="K655" s="129">
        <v>640</v>
      </c>
      <c r="L655" s="119">
        <v>6.41</v>
      </c>
      <c r="M655" s="130">
        <v>7.5164938849573904E-5</v>
      </c>
      <c r="O655" s="129">
        <v>640</v>
      </c>
      <c r="P655" s="119">
        <v>6.41</v>
      </c>
      <c r="Q655" s="130">
        <v>1.6840851241777101E-5</v>
      </c>
      <c r="S655" s="129">
        <v>640</v>
      </c>
      <c r="T655" s="119">
        <v>6.41</v>
      </c>
      <c r="U655" s="130">
        <v>2.76060463475385E-3</v>
      </c>
      <c r="W655" s="129">
        <v>640</v>
      </c>
      <c r="X655" s="119">
        <v>6.41</v>
      </c>
      <c r="Y655" s="130">
        <v>7.0826793189194604E-4</v>
      </c>
    </row>
    <row r="656" spans="3:25" x14ac:dyDescent="0.25">
      <c r="C656" s="129">
        <v>641</v>
      </c>
      <c r="D656" s="118">
        <v>6.42</v>
      </c>
      <c r="E656" s="130">
        <v>1.2818174680078101E-5</v>
      </c>
      <c r="G656" s="129">
        <v>641</v>
      </c>
      <c r="H656" s="119">
        <v>6.42</v>
      </c>
      <c r="I656" s="130">
        <v>7.0212113256964596E-5</v>
      </c>
      <c r="K656" s="129">
        <v>641</v>
      </c>
      <c r="L656" s="119">
        <v>6.42</v>
      </c>
      <c r="M656" s="130">
        <v>7.4967737233804795E-5</v>
      </c>
      <c r="O656" s="129">
        <v>641</v>
      </c>
      <c r="P656" s="119">
        <v>6.42</v>
      </c>
      <c r="Q656" s="130">
        <v>1.68061889287678E-5</v>
      </c>
      <c r="S656" s="129">
        <v>641</v>
      </c>
      <c r="T656" s="119">
        <v>6.42</v>
      </c>
      <c r="U656" s="130">
        <v>2.7534386010751601E-3</v>
      </c>
      <c r="W656" s="129">
        <v>641</v>
      </c>
      <c r="X656" s="119">
        <v>6.42</v>
      </c>
      <c r="Y656" s="130">
        <v>7.0814454560383204E-4</v>
      </c>
    </row>
    <row r="657" spans="3:25" x14ac:dyDescent="0.25">
      <c r="C657" s="129">
        <v>642</v>
      </c>
      <c r="D657" s="118">
        <v>6.43</v>
      </c>
      <c r="E657" s="130">
        <v>1.27841860367227E-5</v>
      </c>
      <c r="G657" s="129">
        <v>642</v>
      </c>
      <c r="H657" s="119">
        <v>6.43</v>
      </c>
      <c r="I657" s="130">
        <v>7.0072713017388095E-5</v>
      </c>
      <c r="K657" s="129">
        <v>642</v>
      </c>
      <c r="L657" s="119">
        <v>6.43</v>
      </c>
      <c r="M657" s="130">
        <v>7.4770298129137497E-5</v>
      </c>
      <c r="O657" s="129">
        <v>642</v>
      </c>
      <c r="P657" s="119">
        <v>6.43</v>
      </c>
      <c r="Q657" s="130">
        <v>1.6771636272535401E-5</v>
      </c>
      <c r="S657" s="129">
        <v>642</v>
      </c>
      <c r="T657" s="119">
        <v>6.43</v>
      </c>
      <c r="U657" s="130">
        <v>2.7462455424367999E-3</v>
      </c>
      <c r="W657" s="129">
        <v>642</v>
      </c>
      <c r="X657" s="119">
        <v>6.43</v>
      </c>
      <c r="Y657" s="130">
        <v>7.0796569491370998E-4</v>
      </c>
    </row>
    <row r="658" spans="3:25" x14ac:dyDescent="0.25">
      <c r="C658" s="129">
        <v>643</v>
      </c>
      <c r="D658" s="118">
        <v>6.44</v>
      </c>
      <c r="E658" s="130">
        <v>1.27503271673935E-5</v>
      </c>
      <c r="G658" s="129">
        <v>643</v>
      </c>
      <c r="H658" s="119">
        <v>6.44</v>
      </c>
      <c r="I658" s="130">
        <v>6.9932790937533696E-5</v>
      </c>
      <c r="K658" s="129">
        <v>643</v>
      </c>
      <c r="L658" s="119">
        <v>6.44</v>
      </c>
      <c r="M658" s="130">
        <v>7.4572634407980796E-5</v>
      </c>
      <c r="O658" s="129">
        <v>643</v>
      </c>
      <c r="P658" s="119">
        <v>6.44</v>
      </c>
      <c r="Q658" s="130">
        <v>1.67371926270905E-5</v>
      </c>
      <c r="S658" s="129">
        <v>643</v>
      </c>
      <c r="T658" s="119">
        <v>6.44</v>
      </c>
      <c r="U658" s="130">
        <v>2.7390195953937799E-3</v>
      </c>
      <c r="W658" s="129">
        <v>643</v>
      </c>
      <c r="X658" s="119">
        <v>6.44</v>
      </c>
      <c r="Y658" s="130">
        <v>7.0773249914795103E-4</v>
      </c>
    </row>
    <row r="659" spans="3:25" x14ac:dyDescent="0.25">
      <c r="C659" s="129">
        <v>644</v>
      </c>
      <c r="D659" s="118">
        <v>6.45</v>
      </c>
      <c r="E659" s="130">
        <v>1.2716597431820899E-5</v>
      </c>
      <c r="G659" s="129">
        <v>644</v>
      </c>
      <c r="H659" s="119">
        <v>6.45</v>
      </c>
      <c r="I659" s="130">
        <v>6.9792355271070997E-5</v>
      </c>
      <c r="K659" s="129">
        <v>644</v>
      </c>
      <c r="L659" s="119">
        <v>6.45</v>
      </c>
      <c r="M659" s="130">
        <v>7.4374758763767396E-5</v>
      </c>
      <c r="O659" s="129">
        <v>644</v>
      </c>
      <c r="P659" s="119">
        <v>6.45</v>
      </c>
      <c r="Q659" s="130">
        <v>1.6702857353598899E-5</v>
      </c>
      <c r="S659" s="129">
        <v>644</v>
      </c>
      <c r="T659" s="119">
        <v>6.45</v>
      </c>
      <c r="U659" s="130">
        <v>2.7317701812490098E-3</v>
      </c>
      <c r="W659" s="129">
        <v>644</v>
      </c>
      <c r="X659" s="119">
        <v>6.45</v>
      </c>
      <c r="Y659" s="130">
        <v>7.0744657899145301E-4</v>
      </c>
    </row>
    <row r="660" spans="3:25" x14ac:dyDescent="0.25">
      <c r="C660" s="129">
        <v>645</v>
      </c>
      <c r="D660" s="118">
        <v>6.46</v>
      </c>
      <c r="E660" s="130">
        <v>1.2682996193661099E-5</v>
      </c>
      <c r="G660" s="129">
        <v>645</v>
      </c>
      <c r="H660" s="119">
        <v>6.46</v>
      </c>
      <c r="I660" s="130">
        <v>6.9651414256234297E-5</v>
      </c>
      <c r="K660" s="129">
        <v>645</v>
      </c>
      <c r="L660" s="119">
        <v>6.46</v>
      </c>
      <c r="M660" s="130">
        <v>7.4176683712683003E-5</v>
      </c>
      <c r="O660" s="129">
        <v>645</v>
      </c>
      <c r="P660" s="119">
        <v>6.46</v>
      </c>
      <c r="Q660" s="130">
        <v>1.6668629820277298E-5</v>
      </c>
      <c r="S660" s="129">
        <v>645</v>
      </c>
      <c r="T660" s="119">
        <v>6.46</v>
      </c>
      <c r="U660" s="130">
        <v>2.72449186207373E-3</v>
      </c>
      <c r="W660" s="129">
        <v>645</v>
      </c>
      <c r="X660" s="119">
        <v>6.46</v>
      </c>
      <c r="Y660" s="130">
        <v>7.0710667078050296E-4</v>
      </c>
    </row>
    <row r="661" spans="3:25" x14ac:dyDescent="0.25">
      <c r="C661" s="129">
        <v>646</v>
      </c>
      <c r="D661" s="118">
        <v>6.47</v>
      </c>
      <c r="E661" s="130">
        <v>1.2649522820466399E-5</v>
      </c>
      <c r="G661" s="129">
        <v>646</v>
      </c>
      <c r="H661" s="119">
        <v>6.47</v>
      </c>
      <c r="I661" s="130">
        <v>6.9509976114263001E-5</v>
      </c>
      <c r="K661" s="129">
        <v>646</v>
      </c>
      <c r="L661" s="119">
        <v>6.47</v>
      </c>
      <c r="M661" s="130">
        <v>7.3978421595385897E-5</v>
      </c>
      <c r="O661" s="129">
        <v>646</v>
      </c>
      <c r="P661" s="119">
        <v>6.47</v>
      </c>
      <c r="Q661" s="130">
        <v>1.6634509402290098E-5</v>
      </c>
      <c r="S661" s="129">
        <v>646</v>
      </c>
      <c r="T661" s="119">
        <v>6.47</v>
      </c>
      <c r="U661" s="130">
        <v>2.7171843334997301E-3</v>
      </c>
      <c r="W661" s="129">
        <v>646</v>
      </c>
      <c r="X661" s="119">
        <v>6.47</v>
      </c>
      <c r="Y661" s="130">
        <v>7.0671382226781502E-4</v>
      </c>
    </row>
    <row r="662" spans="3:25" x14ac:dyDescent="0.25">
      <c r="C662" s="129">
        <v>647</v>
      </c>
      <c r="D662" s="118">
        <v>6.48</v>
      </c>
      <c r="E662" s="130">
        <v>1.2616176683654301E-5</v>
      </c>
      <c r="G662" s="129">
        <v>647</v>
      </c>
      <c r="H662" s="119">
        <v>6.48</v>
      </c>
      <c r="I662" s="130">
        <v>6.9368049047903601E-5</v>
      </c>
      <c r="K662" s="129">
        <v>647</v>
      </c>
      <c r="L662" s="119">
        <v>6.48</v>
      </c>
      <c r="M662" s="130">
        <v>7.3779984578712599E-5</v>
      </c>
      <c r="O662" s="129">
        <v>647</v>
      </c>
      <c r="P662" s="119">
        <v>6.48</v>
      </c>
      <c r="Q662" s="130">
        <v>1.66004954816476E-5</v>
      </c>
      <c r="S662" s="129">
        <v>647</v>
      </c>
      <c r="T662" s="119">
        <v>6.48</v>
      </c>
      <c r="U662" s="130">
        <v>2.70985650509866E-3</v>
      </c>
      <c r="W662" s="129">
        <v>647</v>
      </c>
      <c r="X662" s="119">
        <v>6.48</v>
      </c>
      <c r="Y662" s="130">
        <v>7.0626985222991396E-4</v>
      </c>
    </row>
    <row r="663" spans="3:25" x14ac:dyDescent="0.25">
      <c r="C663" s="129">
        <v>648</v>
      </c>
      <c r="D663" s="118">
        <v>6.49</v>
      </c>
      <c r="E663" s="130">
        <v>1.2582957158478699E-5</v>
      </c>
      <c r="G663" s="129">
        <v>648</v>
      </c>
      <c r="H663" s="119">
        <v>6.49</v>
      </c>
      <c r="I663" s="130">
        <v>6.9225641239946696E-5</v>
      </c>
      <c r="K663" s="129">
        <v>648</v>
      </c>
      <c r="L663" s="119">
        <v>6.49</v>
      </c>
      <c r="M663" s="130">
        <v>7.3581384657395304E-5</v>
      </c>
      <c r="O663" s="129">
        <v>648</v>
      </c>
      <c r="P663" s="119">
        <v>6.49</v>
      </c>
      <c r="Q663" s="130">
        <v>1.65665874471065E-5</v>
      </c>
      <c r="S663" s="129">
        <v>648</v>
      </c>
      <c r="T663" s="119">
        <v>6.49</v>
      </c>
      <c r="U663" s="130">
        <v>2.7024995920373698E-3</v>
      </c>
      <c r="W663" s="129">
        <v>648</v>
      </c>
      <c r="X663" s="119">
        <v>6.49</v>
      </c>
      <c r="Y663" s="130">
        <v>7.0577339761247401E-4</v>
      </c>
    </row>
    <row r="664" spans="3:25" x14ac:dyDescent="0.25">
      <c r="C664" s="129">
        <v>649</v>
      </c>
      <c r="D664" s="118">
        <v>6.5</v>
      </c>
      <c r="E664" s="130">
        <v>1.2549863623999899E-5</v>
      </c>
      <c r="G664" s="129">
        <v>649</v>
      </c>
      <c r="H664" s="119">
        <v>6.5</v>
      </c>
      <c r="I664" s="130">
        <v>6.9082760851812706E-5</v>
      </c>
      <c r="K664" s="129">
        <v>649</v>
      </c>
      <c r="L664" s="119">
        <v>6.5</v>
      </c>
      <c r="M664" s="130">
        <v>7.3382633655759601E-5</v>
      </c>
      <c r="O664" s="129">
        <v>649</v>
      </c>
      <c r="P664" s="119">
        <v>6.5</v>
      </c>
      <c r="Q664" s="130">
        <v>1.6532784694071101E-5</v>
      </c>
      <c r="S664" s="129">
        <v>649</v>
      </c>
      <c r="T664" s="119">
        <v>6.5</v>
      </c>
      <c r="U664" s="130">
        <v>2.6951190873741198E-3</v>
      </c>
      <c r="W664" s="129">
        <v>649</v>
      </c>
      <c r="X664" s="119">
        <v>6.5</v>
      </c>
      <c r="Y664" s="130">
        <v>7.0522550785088404E-4</v>
      </c>
    </row>
    <row r="665" spans="3:25" x14ac:dyDescent="0.25">
      <c r="C665" s="129">
        <v>650</v>
      </c>
      <c r="D665" s="118">
        <v>6.51</v>
      </c>
      <c r="E665" s="130">
        <v>1.2516895463055401E-5</v>
      </c>
      <c r="G665" s="129">
        <v>650</v>
      </c>
      <c r="H665" s="119">
        <v>6.51</v>
      </c>
      <c r="I665" s="130">
        <v>6.8939416022182197E-5</v>
      </c>
      <c r="K665" s="129">
        <v>650</v>
      </c>
      <c r="L665" s="119">
        <v>6.51</v>
      </c>
      <c r="M665" s="130">
        <v>7.3183743229420303E-5</v>
      </c>
      <c r="O665" s="129">
        <v>650</v>
      </c>
      <c r="P665" s="119">
        <v>6.51</v>
      </c>
      <c r="Q665" s="130">
        <v>1.64990866244972E-5</v>
      </c>
      <c r="S665" s="129">
        <v>650</v>
      </c>
      <c r="T665" s="119">
        <v>6.51</v>
      </c>
      <c r="U665" s="130">
        <v>2.6877168888191599E-3</v>
      </c>
      <c r="W665" s="129">
        <v>650</v>
      </c>
      <c r="X665" s="119">
        <v>6.51</v>
      </c>
      <c r="Y665" s="130">
        <v>7.0462803885631097E-4</v>
      </c>
    </row>
    <row r="666" spans="3:25" x14ac:dyDescent="0.25">
      <c r="C666" s="129">
        <v>651</v>
      </c>
      <c r="D666" s="118">
        <v>6.52</v>
      </c>
      <c r="E666" s="130">
        <v>1.24840520622316E-5</v>
      </c>
      <c r="G666" s="129">
        <v>651</v>
      </c>
      <c r="H666" s="119">
        <v>6.52</v>
      </c>
      <c r="I666" s="130">
        <v>6.8795614865672003E-5</v>
      </c>
      <c r="K666" s="129">
        <v>651</v>
      </c>
      <c r="L666" s="119">
        <v>6.52</v>
      </c>
      <c r="M666" s="130">
        <v>7.2984724866971505E-5</v>
      </c>
      <c r="O666" s="129">
        <v>651</v>
      </c>
      <c r="P666" s="119">
        <v>6.52</v>
      </c>
      <c r="Q666" s="130">
        <v>1.6465492646795898E-5</v>
      </c>
      <c r="S666" s="129">
        <v>651</v>
      </c>
      <c r="T666" s="119">
        <v>6.52</v>
      </c>
      <c r="U666" s="130">
        <v>2.6802877981139399E-3</v>
      </c>
      <c r="W666" s="129">
        <v>651</v>
      </c>
      <c r="X666" s="119">
        <v>6.52</v>
      </c>
      <c r="Y666" s="130">
        <v>7.0397960421635499E-4</v>
      </c>
    </row>
    <row r="667" spans="3:25" x14ac:dyDescent="0.25">
      <c r="C667" s="129">
        <v>652</v>
      </c>
      <c r="D667" s="118">
        <v>6.53</v>
      </c>
      <c r="E667" s="130">
        <v>1.2451332811834899E-5</v>
      </c>
      <c r="G667" s="129">
        <v>652</v>
      </c>
      <c r="H667" s="119">
        <v>6.53</v>
      </c>
      <c r="I667" s="130">
        <v>6.8651365471548306E-5</v>
      </c>
      <c r="K667" s="129">
        <v>652</v>
      </c>
      <c r="L667" s="119">
        <v>6.53</v>
      </c>
      <c r="M667" s="130">
        <v>7.2785589891670194E-5</v>
      </c>
      <c r="O667" s="129">
        <v>652</v>
      </c>
      <c r="P667" s="119">
        <v>6.53</v>
      </c>
      <c r="Q667" s="130">
        <v>1.64320021757406E-5</v>
      </c>
      <c r="S667" s="129">
        <v>652</v>
      </c>
      <c r="T667" s="119">
        <v>6.53</v>
      </c>
      <c r="U667" s="130">
        <v>2.6728402284073899E-3</v>
      </c>
      <c r="W667" s="129">
        <v>652</v>
      </c>
      <c r="X667" s="119">
        <v>6.53</v>
      </c>
      <c r="Y667" s="130">
        <v>7.0328134862173699E-4</v>
      </c>
    </row>
    <row r="668" spans="3:25" x14ac:dyDescent="0.25">
      <c r="C668" s="129">
        <v>653</v>
      </c>
      <c r="D668" s="118">
        <v>6.54</v>
      </c>
      <c r="E668" s="130">
        <v>1.2418737105863201E-5</v>
      </c>
      <c r="G668" s="129">
        <v>653</v>
      </c>
      <c r="H668" s="119">
        <v>6.54</v>
      </c>
      <c r="I668" s="130">
        <v>6.8506727733691502E-5</v>
      </c>
      <c r="K668" s="129">
        <v>653</v>
      </c>
      <c r="L668" s="119">
        <v>6.54</v>
      </c>
      <c r="M668" s="130">
        <v>7.2586349463114804E-5</v>
      </c>
      <c r="O668" s="129">
        <v>653</v>
      </c>
      <c r="P668" s="119">
        <v>6.54</v>
      </c>
      <c r="Q668" s="130">
        <v>1.6398614632374199E-5</v>
      </c>
      <c r="S668" s="129">
        <v>653</v>
      </c>
      <c r="T668" s="119">
        <v>6.54</v>
      </c>
      <c r="U668" s="130">
        <v>2.6653699145573299E-3</v>
      </c>
      <c r="W668" s="129">
        <v>653</v>
      </c>
      <c r="X668" s="119">
        <v>6.54</v>
      </c>
      <c r="Y668" s="130">
        <v>7.0253497774888402E-4</v>
      </c>
    </row>
    <row r="669" spans="3:25" x14ac:dyDescent="0.25">
      <c r="C669" s="129">
        <v>654</v>
      </c>
      <c r="D669" s="118">
        <v>6.55</v>
      </c>
      <c r="E669" s="130">
        <v>1.23862643419787E-5</v>
      </c>
      <c r="G669" s="129">
        <v>654</v>
      </c>
      <c r="H669" s="119">
        <v>6.55</v>
      </c>
      <c r="I669" s="130">
        <v>6.83617520330817E-5</v>
      </c>
      <c r="K669" s="129">
        <v>654</v>
      </c>
      <c r="L669" s="119">
        <v>6.55</v>
      </c>
      <c r="M669" s="130">
        <v>7.2387014578907495E-5</v>
      </c>
      <c r="O669" s="129">
        <v>654</v>
      </c>
      <c r="P669" s="119">
        <v>6.55</v>
      </c>
      <c r="Q669" s="130">
        <v>1.6365329443918499E-5</v>
      </c>
      <c r="S669" s="129">
        <v>654</v>
      </c>
      <c r="T669" s="119">
        <v>6.55</v>
      </c>
      <c r="U669" s="130">
        <v>2.6578748227776899E-3</v>
      </c>
      <c r="W669" s="129">
        <v>654</v>
      </c>
      <c r="X669" s="119">
        <v>6.55</v>
      </c>
      <c r="Y669" s="130">
        <v>7.0173917138574896E-4</v>
      </c>
    </row>
    <row r="670" spans="3:25" x14ac:dyDescent="0.25">
      <c r="C670" s="129">
        <v>655</v>
      </c>
      <c r="D670" s="118">
        <v>6.56</v>
      </c>
      <c r="E670" s="130">
        <v>1.2353913921479301E-5</v>
      </c>
      <c r="G670" s="129">
        <v>655</v>
      </c>
      <c r="H670" s="119">
        <v>6.56</v>
      </c>
      <c r="I670" s="130">
        <v>6.8216351199313404E-5</v>
      </c>
      <c r="K670" s="129">
        <v>655</v>
      </c>
      <c r="L670" s="119">
        <v>6.56</v>
      </c>
      <c r="M670" s="130">
        <v>7.2187596076320497E-5</v>
      </c>
      <c r="O670" s="129">
        <v>655</v>
      </c>
      <c r="P670" s="119">
        <v>6.56</v>
      </c>
      <c r="Q670" s="130">
        <v>1.6332151557456999E-5</v>
      </c>
      <c r="S670" s="129">
        <v>655</v>
      </c>
      <c r="T670" s="119">
        <v>6.56</v>
      </c>
      <c r="U670" s="130">
        <v>2.6503658646699802E-3</v>
      </c>
      <c r="W670" s="129">
        <v>655</v>
      </c>
      <c r="X670" s="119">
        <v>6.56</v>
      </c>
      <c r="Y670" s="130">
        <v>7.0089527515951398E-4</v>
      </c>
    </row>
    <row r="671" spans="3:25" x14ac:dyDescent="0.25">
      <c r="C671" s="129">
        <v>656</v>
      </c>
      <c r="D671" s="118">
        <v>6.57</v>
      </c>
      <c r="E671" s="130">
        <v>1.23216852492719E-5</v>
      </c>
      <c r="G671" s="129">
        <v>656</v>
      </c>
      <c r="H671" s="119">
        <v>6.57</v>
      </c>
      <c r="I671" s="130">
        <v>6.8070533207594794E-5</v>
      </c>
      <c r="K671" s="129">
        <v>656</v>
      </c>
      <c r="L671" s="119">
        <v>6.57</v>
      </c>
      <c r="M671" s="130">
        <v>7.1988230939209205E-5</v>
      </c>
      <c r="O671" s="129">
        <v>656</v>
      </c>
      <c r="P671" s="119">
        <v>6.57</v>
      </c>
      <c r="Q671" s="130">
        <v>1.6299085420235498E-5</v>
      </c>
      <c r="S671" s="129">
        <v>656</v>
      </c>
      <c r="T671" s="119">
        <v>6.57</v>
      </c>
      <c r="U671" s="130">
        <v>2.6428334518380598E-3</v>
      </c>
      <c r="W671" s="129">
        <v>656</v>
      </c>
      <c r="X671" s="119">
        <v>6.57</v>
      </c>
      <c r="Y671" s="130">
        <v>7.0000463286444699E-4</v>
      </c>
    </row>
    <row r="672" spans="3:25" x14ac:dyDescent="0.25">
      <c r="C672" s="129">
        <v>657</v>
      </c>
      <c r="D672" s="118">
        <v>6.58</v>
      </c>
      <c r="E672" s="130">
        <v>1.2289577733844901E-5</v>
      </c>
      <c r="G672" s="129">
        <v>657</v>
      </c>
      <c r="H672" s="119">
        <v>6.58</v>
      </c>
      <c r="I672" s="130">
        <v>6.7924306002125706E-5</v>
      </c>
      <c r="K672" s="129">
        <v>657</v>
      </c>
      <c r="L672" s="119">
        <v>6.58</v>
      </c>
      <c r="M672" s="130">
        <v>7.1788841311057005E-5</v>
      </c>
      <c r="O672" s="129">
        <v>657</v>
      </c>
      <c r="P672" s="119">
        <v>6.58</v>
      </c>
      <c r="Q672" s="130">
        <v>1.6266119847122E-5</v>
      </c>
      <c r="S672" s="129">
        <v>657</v>
      </c>
      <c r="T672" s="119">
        <v>6.58</v>
      </c>
      <c r="U672" s="130">
        <v>2.6352806580910802E-3</v>
      </c>
      <c r="W672" s="129">
        <v>657</v>
      </c>
      <c r="X672" s="119">
        <v>6.58</v>
      </c>
      <c r="Y672" s="130">
        <v>6.9906609249373503E-4</v>
      </c>
    </row>
    <row r="673" spans="3:25" x14ac:dyDescent="0.25">
      <c r="C673" s="129">
        <v>658</v>
      </c>
      <c r="D673" s="118">
        <v>6.59</v>
      </c>
      <c r="E673" s="130">
        <v>1.22575907872413E-5</v>
      </c>
      <c r="G673" s="129">
        <v>658</v>
      </c>
      <c r="H673" s="119">
        <v>6.59</v>
      </c>
      <c r="I673" s="130">
        <v>6.77776774950478E-5</v>
      </c>
      <c r="K673" s="129">
        <v>658</v>
      </c>
      <c r="L673" s="119">
        <v>6.59</v>
      </c>
      <c r="M673" s="130">
        <v>7.1589397899145295E-5</v>
      </c>
      <c r="O673" s="129">
        <v>658</v>
      </c>
      <c r="P673" s="119">
        <v>6.59</v>
      </c>
      <c r="Q673" s="130">
        <v>1.6233254289788301E-5</v>
      </c>
      <c r="S673" s="129">
        <v>658</v>
      </c>
      <c r="T673" s="119">
        <v>6.59</v>
      </c>
      <c r="U673" s="130">
        <v>2.6277134057133898E-3</v>
      </c>
      <c r="W673" s="129">
        <v>658</v>
      </c>
      <c r="X673" s="119">
        <v>6.59</v>
      </c>
      <c r="Y673" s="130">
        <v>6.9808131737982199E-4</v>
      </c>
    </row>
    <row r="674" spans="3:25" x14ac:dyDescent="0.25">
      <c r="C674" s="129">
        <v>659</v>
      </c>
      <c r="D674" s="118">
        <v>6.6</v>
      </c>
      <c r="E674" s="130">
        <v>1.22257238250322E-5</v>
      </c>
      <c r="G674" s="129">
        <v>659</v>
      </c>
      <c r="H674" s="119">
        <v>6.6</v>
      </c>
      <c r="I674" s="130">
        <v>6.7630655565430894E-5</v>
      </c>
      <c r="K674" s="129">
        <v>659</v>
      </c>
      <c r="L674" s="119">
        <v>6.6</v>
      </c>
      <c r="M674" s="130">
        <v>7.1389910928532099E-5</v>
      </c>
      <c r="O674" s="129">
        <v>659</v>
      </c>
      <c r="P674" s="119">
        <v>6.6</v>
      </c>
      <c r="Q674" s="130">
        <v>1.6200488205648299E-5</v>
      </c>
      <c r="S674" s="129">
        <v>659</v>
      </c>
      <c r="T674" s="119">
        <v>6.6</v>
      </c>
      <c r="U674" s="130">
        <v>2.6201246786348399E-3</v>
      </c>
      <c r="W674" s="129">
        <v>659</v>
      </c>
      <c r="X674" s="119">
        <v>6.6</v>
      </c>
      <c r="Y674" s="130">
        <v>6.9705105321634395E-4</v>
      </c>
    </row>
    <row r="675" spans="3:25" x14ac:dyDescent="0.25">
      <c r="C675" s="129">
        <v>660</v>
      </c>
      <c r="D675" s="118">
        <v>6.61</v>
      </c>
      <c r="E675" s="130">
        <v>1.2193976266290601E-5</v>
      </c>
      <c r="G675" s="129">
        <v>660</v>
      </c>
      <c r="H675" s="119">
        <v>6.61</v>
      </c>
      <c r="I675" s="130">
        <v>6.7483248058293705E-5</v>
      </c>
      <c r="K675" s="129">
        <v>660</v>
      </c>
      <c r="L675" s="119">
        <v>6.61</v>
      </c>
      <c r="M675" s="130">
        <v>7.1190390472099994E-5</v>
      </c>
      <c r="O675" s="129">
        <v>660</v>
      </c>
      <c r="P675" s="119">
        <v>6.61</v>
      </c>
      <c r="Q675" s="130">
        <v>1.6167821057775499E-5</v>
      </c>
      <c r="S675" s="129">
        <v>660</v>
      </c>
      <c r="T675" s="119">
        <v>6.61</v>
      </c>
      <c r="U675" s="130">
        <v>2.6125194943019698E-3</v>
      </c>
      <c r="W675" s="129">
        <v>660</v>
      </c>
      <c r="X675" s="119">
        <v>6.61</v>
      </c>
      <c r="Y675" s="130">
        <v>6.9597442497548799E-4</v>
      </c>
    </row>
    <row r="676" spans="3:25" x14ac:dyDescent="0.25">
      <c r="C676" s="129">
        <v>661</v>
      </c>
      <c r="D676" s="118">
        <v>6.62</v>
      </c>
      <c r="E676" s="130">
        <v>1.2162347533564801E-5</v>
      </c>
      <c r="G676" s="129">
        <v>661</v>
      </c>
      <c r="H676" s="119">
        <v>6.62</v>
      </c>
      <c r="I676" s="130">
        <v>6.7335462783663203E-5</v>
      </c>
      <c r="K676" s="129">
        <v>661</v>
      </c>
      <c r="L676" s="119">
        <v>6.62</v>
      </c>
      <c r="M676" s="130">
        <v>7.0990846452166994E-5</v>
      </c>
      <c r="O676" s="129">
        <v>661</v>
      </c>
      <c r="P676" s="119">
        <v>6.62</v>
      </c>
      <c r="Q676" s="130">
        <v>1.6135252314821201E-5</v>
      </c>
      <c r="S676" s="129">
        <v>661</v>
      </c>
      <c r="T676" s="119">
        <v>6.62</v>
      </c>
      <c r="U676" s="130">
        <v>2.6048995833875999E-3</v>
      </c>
      <c r="W676" s="129">
        <v>661</v>
      </c>
      <c r="X676" s="119">
        <v>6.62</v>
      </c>
      <c r="Y676" s="130">
        <v>6.9485355691120297E-4</v>
      </c>
    </row>
    <row r="677" spans="3:25" x14ac:dyDescent="0.25">
      <c r="C677" s="129">
        <v>662</v>
      </c>
      <c r="D677" s="118">
        <v>6.63</v>
      </c>
      <c r="E677" s="130">
        <v>1.21308370528531E-5</v>
      </c>
      <c r="G677" s="129">
        <v>662</v>
      </c>
      <c r="H677" s="119">
        <v>6.63</v>
      </c>
      <c r="I677" s="130">
        <v>6.7187307515667599E-5</v>
      </c>
      <c r="K677" s="129">
        <v>662</v>
      </c>
      <c r="L677" s="119">
        <v>6.63</v>
      </c>
      <c r="M677" s="130">
        <v>7.0791288642086598E-5</v>
      </c>
      <c r="O677" s="129">
        <v>662</v>
      </c>
      <c r="P677" s="119">
        <v>6.63</v>
      </c>
      <c r="Q677" s="130">
        <v>1.61027814509352E-5</v>
      </c>
      <c r="S677" s="129">
        <v>662</v>
      </c>
      <c r="T677" s="119">
        <v>6.63</v>
      </c>
      <c r="U677" s="130">
        <v>2.5972601020692798E-3</v>
      </c>
      <c r="W677" s="129">
        <v>662</v>
      </c>
      <c r="X677" s="119">
        <v>6.63</v>
      </c>
      <c r="Y677" s="130">
        <v>6.9368831692639401E-4</v>
      </c>
    </row>
    <row r="678" spans="3:25" x14ac:dyDescent="0.25">
      <c r="C678" s="129">
        <v>663</v>
      </c>
      <c r="D678" s="118">
        <v>6.64</v>
      </c>
      <c r="E678" s="130">
        <v>1.20994442535778E-5</v>
      </c>
      <c r="G678" s="129">
        <v>663</v>
      </c>
      <c r="H678" s="119">
        <v>6.64</v>
      </c>
      <c r="I678" s="130">
        <v>6.7038789991656595E-5</v>
      </c>
      <c r="K678" s="129">
        <v>663</v>
      </c>
      <c r="L678" s="119">
        <v>6.64</v>
      </c>
      <c r="M678" s="130">
        <v>7.0591726667839497E-5</v>
      </c>
      <c r="O678" s="129">
        <v>663</v>
      </c>
      <c r="P678" s="119">
        <v>6.64</v>
      </c>
      <c r="Q678" s="130">
        <v>1.6070407945686001E-5</v>
      </c>
      <c r="S678" s="129">
        <v>663</v>
      </c>
      <c r="T678" s="119">
        <v>6.64</v>
      </c>
      <c r="U678" s="130">
        <v>2.5896076262327599E-3</v>
      </c>
      <c r="W678" s="129">
        <v>663</v>
      </c>
      <c r="X678" s="119">
        <v>6.64</v>
      </c>
      <c r="Y678" s="130">
        <v>6.9247824490423302E-4</v>
      </c>
    </row>
    <row r="679" spans="3:25" x14ac:dyDescent="0.25">
      <c r="C679" s="129">
        <v>664</v>
      </c>
      <c r="D679" s="118">
        <v>6.65</v>
      </c>
      <c r="E679" s="130">
        <v>1.20681685685602E-5</v>
      </c>
      <c r="G679" s="129">
        <v>664</v>
      </c>
      <c r="H679" s="119">
        <v>6.65</v>
      </c>
      <c r="I679" s="130">
        <v>6.6889917911361506E-5</v>
      </c>
      <c r="K679" s="129">
        <v>664</v>
      </c>
      <c r="L679" s="119">
        <v>6.65</v>
      </c>
      <c r="M679" s="130">
        <v>7.0392170009613605E-5</v>
      </c>
      <c r="O679" s="129">
        <v>664</v>
      </c>
      <c r="P679" s="119">
        <v>6.65</v>
      </c>
      <c r="Q679" s="130">
        <v>1.6038131283983601E-5</v>
      </c>
      <c r="S679" s="129">
        <v>664</v>
      </c>
      <c r="T679" s="119">
        <v>6.65</v>
      </c>
      <c r="U679" s="130">
        <v>2.5819404722786199E-3</v>
      </c>
      <c r="W679" s="129">
        <v>664</v>
      </c>
      <c r="X679" s="119">
        <v>6.65</v>
      </c>
      <c r="Y679" s="130">
        <v>6.9122608253079196E-4</v>
      </c>
    </row>
    <row r="680" spans="3:25" x14ac:dyDescent="0.25">
      <c r="C680" s="129">
        <v>665</v>
      </c>
      <c r="D680" s="118">
        <v>6.66</v>
      </c>
      <c r="E680" s="130">
        <v>1.2037009433995299E-5</v>
      </c>
      <c r="G680" s="129">
        <v>665</v>
      </c>
      <c r="H680" s="119">
        <v>6.66</v>
      </c>
      <c r="I680" s="130">
        <v>6.6740698936084696E-5</v>
      </c>
      <c r="K680" s="129">
        <v>665</v>
      </c>
      <c r="L680" s="119">
        <v>6.66</v>
      </c>
      <c r="M680" s="130">
        <v>7.0192628003376998E-5</v>
      </c>
      <c r="O680" s="129">
        <v>665</v>
      </c>
      <c r="P680" s="119">
        <v>6.66</v>
      </c>
      <c r="Q680" s="130">
        <v>1.6005950956003599E-5</v>
      </c>
      <c r="S680" s="129">
        <v>665</v>
      </c>
      <c r="T680" s="119">
        <v>6.66</v>
      </c>
      <c r="U680" s="130">
        <v>2.57425557872614E-3</v>
      </c>
      <c r="W680" s="129">
        <v>665</v>
      </c>
      <c r="X680" s="119">
        <v>6.66</v>
      </c>
      <c r="Y680" s="130">
        <v>6.8993051095669498E-4</v>
      </c>
    </row>
    <row r="681" spans="3:25" x14ac:dyDescent="0.25">
      <c r="C681" s="129">
        <v>666</v>
      </c>
      <c r="D681" s="118">
        <v>6.67</v>
      </c>
      <c r="E681" s="130">
        <v>1.20059662894266E-5</v>
      </c>
      <c r="G681" s="129">
        <v>666</v>
      </c>
      <c r="H681" s="119">
        <v>6.67</v>
      </c>
      <c r="I681" s="130">
        <v>6.6591140687919905E-5</v>
      </c>
      <c r="K681" s="129">
        <v>666</v>
      </c>
      <c r="L681" s="119">
        <v>6.67</v>
      </c>
      <c r="M681" s="130">
        <v>6.9993109842442697E-5</v>
      </c>
      <c r="O681" s="129">
        <v>666</v>
      </c>
      <c r="P681" s="119">
        <v>6.67</v>
      </c>
      <c r="Q681" s="130">
        <v>1.5973866457110702E-5</v>
      </c>
      <c r="S681" s="129">
        <v>666</v>
      </c>
      <c r="T681" s="119">
        <v>6.67</v>
      </c>
      <c r="U681" s="130">
        <v>2.5665607048470799E-3</v>
      </c>
      <c r="W681" s="129">
        <v>666</v>
      </c>
      <c r="X681" s="119">
        <v>6.67</v>
      </c>
      <c r="Y681" s="130">
        <v>6.8859196898477405E-4</v>
      </c>
    </row>
    <row r="682" spans="3:25" x14ac:dyDescent="0.25">
      <c r="C682" s="129">
        <v>667</v>
      </c>
      <c r="D682" s="118">
        <v>6.68</v>
      </c>
      <c r="E682" s="130">
        <v>1.19750385777224E-5</v>
      </c>
      <c r="G682" s="129">
        <v>667</v>
      </c>
      <c r="H682" s="119">
        <v>6.68</v>
      </c>
      <c r="I682" s="130">
        <v>6.6441250749002694E-5</v>
      </c>
      <c r="K682" s="129">
        <v>667</v>
      </c>
      <c r="L682" s="119">
        <v>6.68</v>
      </c>
      <c r="M682" s="130">
        <v>6.9793624579017101E-5</v>
      </c>
      <c r="O682" s="129">
        <v>667</v>
      </c>
      <c r="P682" s="119">
        <v>6.68</v>
      </c>
      <c r="Q682" s="130">
        <v>1.5941877287786299E-5</v>
      </c>
      <c r="S682" s="129">
        <v>667</v>
      </c>
      <c r="T682" s="119">
        <v>6.68</v>
      </c>
      <c r="U682" s="130">
        <v>2.5588515097548499E-3</v>
      </c>
      <c r="W682" s="129">
        <v>667</v>
      </c>
      <c r="X682" s="119">
        <v>6.68</v>
      </c>
      <c r="Y682" s="130">
        <v>6.8721298049778895E-4</v>
      </c>
    </row>
    <row r="683" spans="3:25" x14ac:dyDescent="0.25">
      <c r="C683" s="129">
        <v>668</v>
      </c>
      <c r="D683" s="118">
        <v>6.69</v>
      </c>
      <c r="E683" s="130">
        <v>1.1944225745050301E-5</v>
      </c>
      <c r="G683" s="129">
        <v>668</v>
      </c>
      <c r="H683" s="119">
        <v>6.69</v>
      </c>
      <c r="I683" s="130">
        <v>6.6291036660792504E-5</v>
      </c>
      <c r="K683" s="129">
        <v>668</v>
      </c>
      <c r="L683" s="119">
        <v>6.69</v>
      </c>
      <c r="M683" s="130">
        <v>6.95941811257469E-5</v>
      </c>
      <c r="O683" s="129">
        <v>668</v>
      </c>
      <c r="P683" s="119">
        <v>6.69</v>
      </c>
      <c r="Q683" s="130">
        <v>1.5909982953554001E-5</v>
      </c>
      <c r="S683" s="129">
        <v>668</v>
      </c>
      <c r="T683" s="119">
        <v>6.69</v>
      </c>
      <c r="U683" s="130">
        <v>2.55112633457293E-3</v>
      </c>
      <c r="W683" s="129">
        <v>668</v>
      </c>
      <c r="X683" s="119">
        <v>6.69</v>
      </c>
      <c r="Y683" s="130">
        <v>6.8579171248057003E-4</v>
      </c>
    </row>
    <row r="684" spans="3:25" x14ac:dyDescent="0.25">
      <c r="C684" s="129">
        <v>669</v>
      </c>
      <c r="D684" s="118">
        <v>6.7</v>
      </c>
      <c r="E684" s="130">
        <v>1.1913527240853699E-5</v>
      </c>
      <c r="G684" s="129">
        <v>669</v>
      </c>
      <c r="H684" s="119">
        <v>6.7</v>
      </c>
      <c r="I684" s="130">
        <v>6.6140617189151701E-5</v>
      </c>
      <c r="K684" s="129">
        <v>669</v>
      </c>
      <c r="L684" s="119">
        <v>6.7</v>
      </c>
      <c r="M684" s="130">
        <v>6.9394788257248598E-5</v>
      </c>
      <c r="O684" s="129">
        <v>669</v>
      </c>
      <c r="P684" s="119">
        <v>6.7</v>
      </c>
      <c r="Q684" s="130">
        <v>1.5878182964909099E-5</v>
      </c>
      <c r="S684" s="129">
        <v>669</v>
      </c>
      <c r="T684" s="119">
        <v>6.7</v>
      </c>
      <c r="U684" s="130">
        <v>2.5433937570238699E-3</v>
      </c>
      <c r="W684" s="129">
        <v>669</v>
      </c>
      <c r="X684" s="119">
        <v>6.7</v>
      </c>
      <c r="Y684" s="130">
        <v>6.8432989397937405E-4</v>
      </c>
    </row>
    <row r="685" spans="3:25" x14ac:dyDescent="0.25">
      <c r="C685" s="129">
        <v>670</v>
      </c>
      <c r="D685" s="118">
        <v>6.71</v>
      </c>
      <c r="E685" s="130">
        <v>1.1882942517827999E-5</v>
      </c>
      <c r="G685" s="129">
        <v>670</v>
      </c>
      <c r="H685" s="119">
        <v>6.71</v>
      </c>
      <c r="I685" s="130">
        <v>6.5989913823393402E-5</v>
      </c>
      <c r="K685" s="129">
        <v>670</v>
      </c>
      <c r="L685" s="119">
        <v>6.71</v>
      </c>
      <c r="M685" s="130">
        <v>6.9195454611635098E-5</v>
      </c>
      <c r="O685" s="129">
        <v>670</v>
      </c>
      <c r="P685" s="119">
        <v>6.71</v>
      </c>
      <c r="Q685" s="130">
        <v>1.58464768372469E-5</v>
      </c>
      <c r="S685" s="129">
        <v>670</v>
      </c>
      <c r="T685" s="119">
        <v>6.71</v>
      </c>
      <c r="U685" s="130">
        <v>2.5356475156123499E-3</v>
      </c>
      <c r="W685" s="129">
        <v>670</v>
      </c>
      <c r="X685" s="119">
        <v>6.71</v>
      </c>
      <c r="Y685" s="130">
        <v>6.8282830787787501E-4</v>
      </c>
    </row>
    <row r="686" spans="3:25" x14ac:dyDescent="0.25">
      <c r="C686" s="129">
        <v>671</v>
      </c>
      <c r="D686" s="118">
        <v>6.72</v>
      </c>
      <c r="E686" s="130">
        <v>1.1852471031896101E-5</v>
      </c>
      <c r="G686" s="129">
        <v>671</v>
      </c>
      <c r="H686" s="119">
        <v>6.72</v>
      </c>
      <c r="I686" s="130">
        <v>6.5838907659835694E-5</v>
      </c>
      <c r="K686" s="129">
        <v>671</v>
      </c>
      <c r="L686" s="119">
        <v>6.72</v>
      </c>
      <c r="M686" s="130">
        <v>6.8996188692023E-5</v>
      </c>
      <c r="O686" s="129">
        <v>671</v>
      </c>
      <c r="P686" s="119">
        <v>6.72</v>
      </c>
      <c r="Q686" s="130">
        <v>1.5814864090794198E-5</v>
      </c>
      <c r="S686" s="129">
        <v>671</v>
      </c>
      <c r="T686" s="119">
        <v>6.72</v>
      </c>
      <c r="U686" s="130">
        <v>2.52788698447528E-3</v>
      </c>
      <c r="W686" s="129">
        <v>671</v>
      </c>
      <c r="X686" s="119">
        <v>6.72</v>
      </c>
      <c r="Y686" s="130">
        <v>6.8128596055191297E-4</v>
      </c>
    </row>
    <row r="687" spans="3:25" x14ac:dyDescent="0.25">
      <c r="C687" s="129">
        <v>672</v>
      </c>
      <c r="D687" s="118">
        <v>6.73</v>
      </c>
      <c r="E687" s="130">
        <v>1.1822112242186001E-5</v>
      </c>
      <c r="G687" s="129">
        <v>672</v>
      </c>
      <c r="H687" s="119">
        <v>6.73</v>
      </c>
      <c r="I687" s="130">
        <v>6.5687606072175394E-5</v>
      </c>
      <c r="K687" s="129">
        <v>672</v>
      </c>
      <c r="L687" s="119">
        <v>6.73</v>
      </c>
      <c r="M687" s="130">
        <v>6.8796998868036606E-5</v>
      </c>
      <c r="O687" s="129">
        <v>672</v>
      </c>
      <c r="P687" s="119">
        <v>6.73</v>
      </c>
      <c r="Q687" s="130">
        <v>1.57833442505403E-5</v>
      </c>
      <c r="S687" s="129">
        <v>672</v>
      </c>
      <c r="T687" s="119">
        <v>6.73</v>
      </c>
      <c r="U687" s="130">
        <v>2.5201212136020099E-3</v>
      </c>
      <c r="W687" s="129">
        <v>672</v>
      </c>
      <c r="X687" s="119">
        <v>6.73</v>
      </c>
      <c r="Y687" s="130">
        <v>6.7970564826500695E-4</v>
      </c>
    </row>
    <row r="688" spans="3:25" x14ac:dyDescent="0.25">
      <c r="C688" s="129">
        <v>673</v>
      </c>
      <c r="D688" s="118">
        <v>6.74</v>
      </c>
      <c r="E688" s="130">
        <v>1.1791865611006501E-5</v>
      </c>
      <c r="G688" s="129">
        <v>673</v>
      </c>
      <c r="H688" s="119">
        <v>6.74</v>
      </c>
      <c r="I688" s="130">
        <v>6.5536016390364303E-5</v>
      </c>
      <c r="K688" s="129">
        <v>673</v>
      </c>
      <c r="L688" s="119">
        <v>6.74</v>
      </c>
      <c r="M688" s="130">
        <v>6.8597893377301695E-5</v>
      </c>
      <c r="O688" s="129">
        <v>673</v>
      </c>
      <c r="P688" s="119">
        <v>6.74</v>
      </c>
      <c r="Q688" s="130">
        <v>1.5751916846169398E-5</v>
      </c>
      <c r="S688" s="129">
        <v>673</v>
      </c>
      <c r="T688" s="119">
        <v>6.74</v>
      </c>
      <c r="U688" s="130">
        <v>2.5123427199620399E-3</v>
      </c>
      <c r="W688" s="129">
        <v>673</v>
      </c>
      <c r="X688" s="119">
        <v>6.74</v>
      </c>
      <c r="Y688" s="130">
        <v>6.7808606564800499E-4</v>
      </c>
    </row>
    <row r="689" spans="3:25" x14ac:dyDescent="0.25">
      <c r="C689" s="129">
        <v>674</v>
      </c>
      <c r="D689" s="118">
        <v>6.75</v>
      </c>
      <c r="E689" s="130">
        <v>1.1761730603824701E-5</v>
      </c>
      <c r="G689" s="129">
        <v>674</v>
      </c>
      <c r="H689" s="119">
        <v>6.75</v>
      </c>
      <c r="I689" s="130">
        <v>6.5384145900050501E-5</v>
      </c>
      <c r="K689" s="129">
        <v>674</v>
      </c>
      <c r="L689" s="119">
        <v>6.75</v>
      </c>
      <c r="M689" s="130">
        <v>6.8398880326924494E-5</v>
      </c>
      <c r="O689" s="129">
        <v>674</v>
      </c>
      <c r="P689" s="119">
        <v>6.75</v>
      </c>
      <c r="Q689" s="130">
        <v>1.5720581411994899E-5</v>
      </c>
      <c r="S689" s="129">
        <v>674</v>
      </c>
      <c r="T689" s="119">
        <v>6.75</v>
      </c>
      <c r="U689" s="130">
        <v>2.5045515599261101E-3</v>
      </c>
      <c r="W689" s="129">
        <v>674</v>
      </c>
      <c r="X689" s="119">
        <v>6.75</v>
      </c>
      <c r="Y689" s="130">
        <v>6.7642794546060104E-4</v>
      </c>
    </row>
    <row r="690" spans="3:25" x14ac:dyDescent="0.25">
      <c r="C690" s="129">
        <v>675</v>
      </c>
      <c r="D690" s="118">
        <v>6.76</v>
      </c>
      <c r="E690" s="130">
        <v>1.1731715705790701E-5</v>
      </c>
      <c r="G690" s="129">
        <v>675</v>
      </c>
      <c r="H690" s="119">
        <v>6.76</v>
      </c>
      <c r="I690" s="130">
        <v>6.5232001842051605E-5</v>
      </c>
      <c r="K690" s="129">
        <v>675</v>
      </c>
      <c r="L690" s="119">
        <v>6.76</v>
      </c>
      <c r="M690" s="130">
        <v>6.8200044158423599E-5</v>
      </c>
      <c r="O690" s="129">
        <v>675</v>
      </c>
      <c r="P690" s="119">
        <v>6.76</v>
      </c>
      <c r="Q690" s="130">
        <v>1.56893374868936E-5</v>
      </c>
      <c r="S690" s="129">
        <v>675</v>
      </c>
      <c r="T690" s="119">
        <v>6.76</v>
      </c>
      <c r="U690" s="130">
        <v>2.49675692795034E-3</v>
      </c>
      <c r="W690" s="129">
        <v>675</v>
      </c>
      <c r="X690" s="119">
        <v>6.76</v>
      </c>
      <c r="Y690" s="130">
        <v>6.74733191266786E-4</v>
      </c>
    </row>
    <row r="691" spans="3:25" x14ac:dyDescent="0.25">
      <c r="C691" s="129">
        <v>676</v>
      </c>
      <c r="D691" s="118">
        <v>6.77</v>
      </c>
      <c r="E691" s="130">
        <v>1.17018136870504E-5</v>
      </c>
      <c r="G691" s="129">
        <v>676</v>
      </c>
      <c r="H691" s="119">
        <v>6.77</v>
      </c>
      <c r="I691" s="130">
        <v>6.5079591411841E-5</v>
      </c>
      <c r="K691" s="129">
        <v>676</v>
      </c>
      <c r="L691" s="119">
        <v>6.77</v>
      </c>
      <c r="M691" s="130">
        <v>6.8001381931716005E-5</v>
      </c>
      <c r="O691" s="129">
        <v>676</v>
      </c>
      <c r="P691" s="119">
        <v>6.77</v>
      </c>
      <c r="Q691" s="130">
        <v>1.56581846142418E-5</v>
      </c>
      <c r="S691" s="129">
        <v>676</v>
      </c>
      <c r="T691" s="119">
        <v>6.77</v>
      </c>
      <c r="U691" s="130">
        <v>2.4889507816677702E-3</v>
      </c>
      <c r="W691" s="129">
        <v>676</v>
      </c>
      <c r="X691" s="119">
        <v>6.77</v>
      </c>
      <c r="Y691" s="130">
        <v>6.7300021328606599E-4</v>
      </c>
    </row>
    <row r="692" spans="3:25" x14ac:dyDescent="0.25">
      <c r="C692" s="129">
        <v>677</v>
      </c>
      <c r="D692" s="118">
        <v>6.78</v>
      </c>
      <c r="E692" s="130">
        <v>1.16720216041783E-5</v>
      </c>
      <c r="G692" s="129">
        <v>677</v>
      </c>
      <c r="H692" s="119">
        <v>6.78</v>
      </c>
      <c r="I692" s="130">
        <v>6.4926921759070501E-5</v>
      </c>
      <c r="K692" s="129">
        <v>677</v>
      </c>
      <c r="L692" s="119">
        <v>6.78</v>
      </c>
      <c r="M692" s="130">
        <v>6.7802834162493703E-5</v>
      </c>
      <c r="O692" s="129">
        <v>677</v>
      </c>
      <c r="P692" s="119">
        <v>6.78</v>
      </c>
      <c r="Q692" s="130">
        <v>1.56271223418514E-5</v>
      </c>
      <c r="S692" s="129">
        <v>677</v>
      </c>
      <c r="T692" s="119">
        <v>6.78</v>
      </c>
      <c r="U692" s="130">
        <v>2.4811335273505698E-3</v>
      </c>
      <c r="W692" s="129">
        <v>677</v>
      </c>
      <c r="X692" s="119">
        <v>6.78</v>
      </c>
      <c r="Y692" s="130">
        <v>6.7123153741645303E-4</v>
      </c>
    </row>
    <row r="693" spans="3:25" x14ac:dyDescent="0.25">
      <c r="C693" s="129">
        <v>678</v>
      </c>
      <c r="D693" s="118">
        <v>6.79</v>
      </c>
      <c r="E693" s="130">
        <v>1.16423389359569E-5</v>
      </c>
      <c r="G693" s="129">
        <v>678</v>
      </c>
      <c r="H693" s="119">
        <v>6.79</v>
      </c>
      <c r="I693" s="130">
        <v>6.4773999987109094E-5</v>
      </c>
      <c r="K693" s="129">
        <v>678</v>
      </c>
      <c r="L693" s="119">
        <v>6.79</v>
      </c>
      <c r="M693" s="130">
        <v>6.7604408462510599E-5</v>
      </c>
      <c r="O693" s="129">
        <v>678</v>
      </c>
      <c r="P693" s="119">
        <v>6.79</v>
      </c>
      <c r="Q693" s="130">
        <v>1.55961502219086E-5</v>
      </c>
      <c r="S693" s="129">
        <v>678</v>
      </c>
      <c r="T693" s="119">
        <v>6.79</v>
      </c>
      <c r="U693" s="130">
        <v>2.47331418561253E-3</v>
      </c>
      <c r="W693" s="129">
        <v>678</v>
      </c>
      <c r="X693" s="119">
        <v>6.79</v>
      </c>
      <c r="Y693" s="130">
        <v>6.6942646388673001E-4</v>
      </c>
    </row>
    <row r="694" spans="3:25" x14ac:dyDescent="0.25">
      <c r="C694" s="129">
        <v>679</v>
      </c>
      <c r="D694" s="118">
        <v>6.8</v>
      </c>
      <c r="E694" s="130">
        <v>1.1612765164206499E-5</v>
      </c>
      <c r="G694" s="129">
        <v>679</v>
      </c>
      <c r="H694" s="119">
        <v>6.8</v>
      </c>
      <c r="I694" s="130">
        <v>6.4620833152609106E-5</v>
      </c>
      <c r="K694" s="129">
        <v>679</v>
      </c>
      <c r="L694" s="119">
        <v>6.8</v>
      </c>
      <c r="M694" s="130">
        <v>6.7406112320190703E-5</v>
      </c>
      <c r="O694" s="129">
        <v>679</v>
      </c>
      <c r="P694" s="119">
        <v>6.8</v>
      </c>
      <c r="Q694" s="130">
        <v>1.5565267810911601E-5</v>
      </c>
      <c r="S694" s="129">
        <v>679</v>
      </c>
      <c r="T694" s="119">
        <v>6.8</v>
      </c>
      <c r="U694" s="130">
        <v>2.4654847978821202E-3</v>
      </c>
      <c r="W694" s="129">
        <v>679</v>
      </c>
      <c r="X694" s="119">
        <v>6.8</v>
      </c>
      <c r="Y694" s="130">
        <v>6.6758528222022001E-4</v>
      </c>
    </row>
    <row r="695" spans="3:25" x14ac:dyDescent="0.25">
      <c r="C695" s="129">
        <v>680</v>
      </c>
      <c r="D695" s="118">
        <v>6.81</v>
      </c>
      <c r="E695" s="130">
        <v>1.15832997737631E-5</v>
      </c>
      <c r="G695" s="129">
        <v>680</v>
      </c>
      <c r="H695" s="119">
        <v>6.81</v>
      </c>
      <c r="I695" s="130">
        <v>6.4467428265088802E-5</v>
      </c>
      <c r="K695" s="129">
        <v>680</v>
      </c>
      <c r="L695" s="119">
        <v>6.81</v>
      </c>
      <c r="M695" s="130">
        <v>6.7207953102044101E-5</v>
      </c>
      <c r="O695" s="129">
        <v>680</v>
      </c>
      <c r="P695" s="119">
        <v>6.81</v>
      </c>
      <c r="Q695" s="130">
        <v>1.5534474669610601E-5</v>
      </c>
      <c r="S695" s="129">
        <v>680</v>
      </c>
      <c r="T695" s="119">
        <v>6.81</v>
      </c>
      <c r="U695" s="130">
        <v>2.4576457975322699E-3</v>
      </c>
      <c r="W695" s="129">
        <v>680</v>
      </c>
      <c r="X695" s="119">
        <v>6.81</v>
      </c>
      <c r="Y695" s="130">
        <v>6.6571015492499104E-4</v>
      </c>
    </row>
    <row r="696" spans="3:25" x14ac:dyDescent="0.25">
      <c r="C696" s="129">
        <v>681</v>
      </c>
      <c r="D696" s="118">
        <v>6.82</v>
      </c>
      <c r="E696" s="130">
        <v>1.1553942252456901E-5</v>
      </c>
      <c r="G696" s="129">
        <v>681</v>
      </c>
      <c r="H696" s="119">
        <v>6.82</v>
      </c>
      <c r="I696" s="130">
        <v>6.4313792286544198E-5</v>
      </c>
      <c r="K696" s="129">
        <v>681</v>
      </c>
      <c r="L696" s="119">
        <v>6.82</v>
      </c>
      <c r="M696" s="130">
        <v>6.7009938054069597E-5</v>
      </c>
      <c r="O696" s="129">
        <v>681</v>
      </c>
      <c r="P696" s="119">
        <v>6.82</v>
      </c>
      <c r="Q696" s="130">
        <v>1.5503770362948898E-5</v>
      </c>
      <c r="S696" s="129">
        <v>681</v>
      </c>
      <c r="T696" s="119">
        <v>6.82</v>
      </c>
      <c r="U696" s="130">
        <v>2.4498057224446399E-3</v>
      </c>
      <c r="W696" s="129">
        <v>681</v>
      </c>
      <c r="X696" s="119">
        <v>6.82</v>
      </c>
      <c r="Y696" s="130">
        <v>6.6379932459094697E-4</v>
      </c>
    </row>
    <row r="697" spans="3:25" x14ac:dyDescent="0.25">
      <c r="C697" s="129">
        <v>682</v>
      </c>
      <c r="D697" s="118">
        <v>6.83</v>
      </c>
      <c r="E697" s="130">
        <v>1.15246920910911E-5</v>
      </c>
      <c r="G697" s="129">
        <v>682</v>
      </c>
      <c r="H697" s="119">
        <v>6.83</v>
      </c>
      <c r="I697" s="130">
        <v>6.4159932131077599E-5</v>
      </c>
      <c r="K697" s="129">
        <v>682</v>
      </c>
      <c r="L697" s="119">
        <v>6.83</v>
      </c>
      <c r="M697" s="130">
        <v>6.6812074303153294E-5</v>
      </c>
      <c r="O697" s="129">
        <v>682</v>
      </c>
      <c r="P697" s="119">
        <v>6.83</v>
      </c>
      <c r="Q697" s="130">
        <v>1.5473154460003499E-5</v>
      </c>
      <c r="S697" s="129">
        <v>682</v>
      </c>
      <c r="T697" s="119">
        <v>6.83</v>
      </c>
      <c r="U697" s="130">
        <v>2.4419573220470499E-3</v>
      </c>
      <c r="W697" s="129">
        <v>682</v>
      </c>
      <c r="X697" s="119">
        <v>6.83</v>
      </c>
      <c r="Y697" s="130">
        <v>6.6185542564860505E-4</v>
      </c>
    </row>
    <row r="698" spans="3:25" x14ac:dyDescent="0.25">
      <c r="C698" s="129">
        <v>683</v>
      </c>
      <c r="D698" s="118">
        <v>6.84</v>
      </c>
      <c r="E698" s="130">
        <v>1.14955487834207E-5</v>
      </c>
      <c r="G698" s="129">
        <v>683</v>
      </c>
      <c r="H698" s="119">
        <v>6.84</v>
      </c>
      <c r="I698" s="130">
        <v>6.4005854664545795E-5</v>
      </c>
      <c r="K698" s="129">
        <v>683</v>
      </c>
      <c r="L698" s="119">
        <v>6.84</v>
      </c>
      <c r="M698" s="130">
        <v>6.6614368858440898E-5</v>
      </c>
      <c r="O698" s="129">
        <v>683</v>
      </c>
      <c r="P698" s="119">
        <v>6.84</v>
      </c>
      <c r="Q698" s="130">
        <v>1.54426265339283E-5</v>
      </c>
      <c r="S698" s="129">
        <v>683</v>
      </c>
      <c r="T698" s="119">
        <v>6.84</v>
      </c>
      <c r="U698" s="130">
        <v>2.43410074347658E-3</v>
      </c>
      <c r="W698" s="129">
        <v>683</v>
      </c>
      <c r="X698" s="119">
        <v>6.84</v>
      </c>
      <c r="Y698" s="130">
        <v>6.5987756540700703E-4</v>
      </c>
    </row>
    <row r="699" spans="3:25" x14ac:dyDescent="0.25">
      <c r="C699" s="129">
        <v>684</v>
      </c>
      <c r="D699" s="118">
        <v>6.85</v>
      </c>
      <c r="E699" s="130">
        <v>1.1466511826131601E-5</v>
      </c>
      <c r="G699" s="129">
        <v>684</v>
      </c>
      <c r="H699" s="119">
        <v>6.85</v>
      </c>
      <c r="I699" s="130">
        <v>6.3851566704234696E-5</v>
      </c>
      <c r="K699" s="129">
        <v>684</v>
      </c>
      <c r="L699" s="119">
        <v>6.85</v>
      </c>
      <c r="M699" s="130">
        <v>6.6416828612717797E-5</v>
      </c>
      <c r="O699" s="129">
        <v>684</v>
      </c>
      <c r="P699" s="119">
        <v>6.85</v>
      </c>
      <c r="Q699" s="130">
        <v>1.54121861618967E-5</v>
      </c>
      <c r="S699" s="129">
        <v>684</v>
      </c>
      <c r="T699" s="119">
        <v>6.85</v>
      </c>
      <c r="U699" s="130">
        <v>2.4262437423293202E-3</v>
      </c>
      <c r="W699" s="129">
        <v>684</v>
      </c>
      <c r="X699" s="119">
        <v>6.85</v>
      </c>
      <c r="Y699" s="130">
        <v>6.5786638663060102E-4</v>
      </c>
    </row>
    <row r="700" spans="3:25" x14ac:dyDescent="0.25">
      <c r="C700" s="129">
        <v>685</v>
      </c>
      <c r="D700" s="118">
        <v>6.86</v>
      </c>
      <c r="E700" s="130">
        <v>1.14375807188198E-5</v>
      </c>
      <c r="G700" s="129">
        <v>685</v>
      </c>
      <c r="H700" s="119">
        <v>6.86</v>
      </c>
      <c r="I700" s="130">
        <v>6.3697192279298505E-5</v>
      </c>
      <c r="K700" s="129">
        <v>685</v>
      </c>
      <c r="L700" s="119">
        <v>6.86</v>
      </c>
      <c r="M700" s="130">
        <v>6.6219460343764001E-5</v>
      </c>
      <c r="O700" s="129">
        <v>685</v>
      </c>
      <c r="P700" s="119">
        <v>6.86</v>
      </c>
      <c r="Q700" s="130">
        <v>1.5381832925046399E-5</v>
      </c>
      <c r="S700" s="129">
        <v>685</v>
      </c>
      <c r="T700" s="119">
        <v>6.86</v>
      </c>
      <c r="U700" s="130">
        <v>2.4183803814704702E-3</v>
      </c>
      <c r="W700" s="129">
        <v>685</v>
      </c>
      <c r="X700" s="119">
        <v>6.86</v>
      </c>
      <c r="Y700" s="130">
        <v>6.5582350034777898E-4</v>
      </c>
    </row>
    <row r="701" spans="3:25" x14ac:dyDescent="0.25">
      <c r="C701" s="129">
        <v>686</v>
      </c>
      <c r="D701" s="118">
        <v>6.87</v>
      </c>
      <c r="E701" s="130">
        <v>1.14087549639709E-5</v>
      </c>
      <c r="G701" s="129">
        <v>686</v>
      </c>
      <c r="H701" s="119">
        <v>6.87</v>
      </c>
      <c r="I701" s="130">
        <v>6.3542630136635805E-5</v>
      </c>
      <c r="K701" s="129">
        <v>686</v>
      </c>
      <c r="L701" s="119">
        <v>6.87</v>
      </c>
      <c r="M701" s="130">
        <v>6.6022270715703597E-5</v>
      </c>
      <c r="O701" s="129">
        <v>686</v>
      </c>
      <c r="P701" s="119">
        <v>6.87</v>
      </c>
      <c r="Q701" s="130">
        <v>1.5351566408424099E-5</v>
      </c>
      <c r="S701" s="129">
        <v>686</v>
      </c>
      <c r="T701" s="119">
        <v>6.87</v>
      </c>
      <c r="U701" s="130">
        <v>2.4105102178491799E-3</v>
      </c>
      <c r="W701" s="129">
        <v>686</v>
      </c>
      <c r="X701" s="119">
        <v>6.87</v>
      </c>
      <c r="Y701" s="130">
        <v>6.53747381573979E-4</v>
      </c>
    </row>
    <row r="702" spans="3:25" x14ac:dyDescent="0.25">
      <c r="C702" s="129">
        <v>687</v>
      </c>
      <c r="D702" s="118">
        <v>6.88</v>
      </c>
      <c r="E702" s="130">
        <v>1.13800340669396E-5</v>
      </c>
      <c r="G702" s="129">
        <v>687</v>
      </c>
      <c r="H702" s="119">
        <v>6.88</v>
      </c>
      <c r="I702" s="130">
        <v>6.3387876645086094E-5</v>
      </c>
      <c r="K702" s="129">
        <v>687</v>
      </c>
      <c r="L702" s="119">
        <v>6.88</v>
      </c>
      <c r="M702" s="130">
        <v>6.5825266280341704E-5</v>
      </c>
      <c r="O702" s="129">
        <v>687</v>
      </c>
      <c r="P702" s="119">
        <v>6.88</v>
      </c>
      <c r="Q702" s="130">
        <v>1.5321386200931601E-5</v>
      </c>
      <c r="S702" s="129">
        <v>687</v>
      </c>
      <c r="T702" s="119">
        <v>6.88</v>
      </c>
      <c r="U702" s="130">
        <v>2.4026399344657598E-3</v>
      </c>
      <c r="W702" s="129">
        <v>687</v>
      </c>
      <c r="X702" s="119">
        <v>6.88</v>
      </c>
      <c r="Y702" s="130">
        <v>6.5164119183102503E-4</v>
      </c>
    </row>
    <row r="703" spans="3:25" x14ac:dyDescent="0.25">
      <c r="C703" s="129">
        <v>688</v>
      </c>
      <c r="D703" s="118">
        <v>6.89</v>
      </c>
      <c r="E703" s="130">
        <v>1.13514175359298E-5</v>
      </c>
      <c r="G703" s="129">
        <v>688</v>
      </c>
      <c r="H703" s="119">
        <v>6.89</v>
      </c>
      <c r="I703" s="130">
        <v>6.3232938427815403E-5</v>
      </c>
      <c r="K703" s="129">
        <v>688</v>
      </c>
      <c r="L703" s="119">
        <v>6.89</v>
      </c>
      <c r="M703" s="130">
        <v>6.5628453478492498E-5</v>
      </c>
      <c r="O703" s="129">
        <v>688</v>
      </c>
      <c r="P703" s="119">
        <v>6.89</v>
      </c>
      <c r="Q703" s="130">
        <v>1.52912918952721E-5</v>
      </c>
      <c r="S703" s="129">
        <v>688</v>
      </c>
      <c r="T703" s="119">
        <v>6.89</v>
      </c>
      <c r="U703" s="130">
        <v>2.3947654944779899E-3</v>
      </c>
      <c r="W703" s="129">
        <v>688</v>
      </c>
      <c r="X703" s="119">
        <v>6.89</v>
      </c>
      <c r="Y703" s="130">
        <v>6.4950300785746799E-4</v>
      </c>
    </row>
    <row r="704" spans="3:25" x14ac:dyDescent="0.25">
      <c r="C704" s="129">
        <v>689</v>
      </c>
      <c r="D704" s="118">
        <v>6.9</v>
      </c>
      <c r="E704" s="130">
        <v>1.13229048819742E-5</v>
      </c>
      <c r="G704" s="129">
        <v>689</v>
      </c>
      <c r="H704" s="119">
        <v>6.9</v>
      </c>
      <c r="I704" s="130">
        <v>6.3077822058131994E-5</v>
      </c>
      <c r="K704" s="129">
        <v>689</v>
      </c>
      <c r="L704" s="119">
        <v>6.9</v>
      </c>
      <c r="M704" s="130">
        <v>6.5431838641289705E-5</v>
      </c>
      <c r="O704" s="129">
        <v>689</v>
      </c>
      <c r="P704" s="119">
        <v>6.9</v>
      </c>
      <c r="Q704" s="130">
        <v>1.5261283087898899E-5</v>
      </c>
      <c r="S704" s="129">
        <v>689</v>
      </c>
      <c r="T704" s="119">
        <v>6.9</v>
      </c>
      <c r="U704" s="130">
        <v>2.3868855699894702E-3</v>
      </c>
      <c r="W704" s="129">
        <v>689</v>
      </c>
      <c r="X704" s="119">
        <v>6.9</v>
      </c>
      <c r="Y704" s="130">
        <v>6.4733466777057197E-4</v>
      </c>
    </row>
    <row r="705" spans="3:25" x14ac:dyDescent="0.25">
      <c r="C705" s="129">
        <v>690</v>
      </c>
      <c r="D705" s="118">
        <v>6.91</v>
      </c>
      <c r="E705" s="130">
        <v>1.1294495618914601E-5</v>
      </c>
      <c r="G705" s="129">
        <v>690</v>
      </c>
      <c r="H705" s="119">
        <v>6.91</v>
      </c>
      <c r="I705" s="130">
        <v>6.2922534059253694E-5</v>
      </c>
      <c r="K705" s="129">
        <v>690</v>
      </c>
      <c r="L705" s="119">
        <v>6.91</v>
      </c>
      <c r="M705" s="130">
        <v>6.5235427991497001E-5</v>
      </c>
      <c r="O705" s="129">
        <v>690</v>
      </c>
      <c r="P705" s="119">
        <v>6.91</v>
      </c>
      <c r="Q705" s="130">
        <v>1.5231359378962501E-5</v>
      </c>
      <c r="S705" s="129">
        <v>690</v>
      </c>
      <c r="T705" s="119">
        <v>6.91</v>
      </c>
      <c r="U705" s="130">
        <v>2.37900549023575E-3</v>
      </c>
      <c r="W705" s="129">
        <v>690</v>
      </c>
      <c r="X705" s="119">
        <v>6.91</v>
      </c>
      <c r="Y705" s="130">
        <v>6.4513637774277601E-4</v>
      </c>
    </row>
    <row r="706" spans="3:25" x14ac:dyDescent="0.25">
      <c r="C706" s="129">
        <v>691</v>
      </c>
      <c r="D706" s="118">
        <v>6.92</v>
      </c>
      <c r="E706" s="130">
        <v>1.12661892633824E-5</v>
      </c>
      <c r="G706" s="129">
        <v>691</v>
      </c>
      <c r="H706" s="119">
        <v>6.92</v>
      </c>
      <c r="I706" s="130">
        <v>6.2767080904112705E-5</v>
      </c>
      <c r="K706" s="129">
        <v>691</v>
      </c>
      <c r="L706" s="119">
        <v>6.92</v>
      </c>
      <c r="M706" s="130">
        <v>6.5039227644795401E-5</v>
      </c>
      <c r="O706" s="129">
        <v>691</v>
      </c>
      <c r="P706" s="119">
        <v>6.92</v>
      </c>
      <c r="Q706" s="130">
        <v>1.5201520372260201E-5</v>
      </c>
      <c r="S706" s="129">
        <v>691</v>
      </c>
      <c r="T706" s="119">
        <v>6.92</v>
      </c>
      <c r="U706" s="130">
        <v>2.3711236871408899E-3</v>
      </c>
      <c r="W706" s="129">
        <v>691</v>
      </c>
      <c r="X706" s="119">
        <v>6.92</v>
      </c>
      <c r="Y706" s="130">
        <v>6.4290791947163996E-4</v>
      </c>
    </row>
    <row r="707" spans="3:25" x14ac:dyDescent="0.25">
      <c r="C707" s="129">
        <v>692</v>
      </c>
      <c r="D707" s="118">
        <v>6.93</v>
      </c>
      <c r="E707" s="130">
        <v>1.12379853347789E-5</v>
      </c>
      <c r="G707" s="129">
        <v>692</v>
      </c>
      <c r="H707" s="119">
        <v>6.93</v>
      </c>
      <c r="I707" s="130">
        <v>6.2611469015169503E-5</v>
      </c>
      <c r="K707" s="129">
        <v>692</v>
      </c>
      <c r="L707" s="119">
        <v>6.93</v>
      </c>
      <c r="M707" s="130">
        <v>6.4843243611063806E-5</v>
      </c>
      <c r="O707" s="129">
        <v>692</v>
      </c>
      <c r="P707" s="119">
        <v>6.93</v>
      </c>
      <c r="Q707" s="130">
        <v>1.51717656751866E-5</v>
      </c>
      <c r="S707" s="129">
        <v>692</v>
      </c>
      <c r="T707" s="119">
        <v>6.93</v>
      </c>
      <c r="U707" s="130">
        <v>2.3632376625005299E-3</v>
      </c>
      <c r="W707" s="129">
        <v>692</v>
      </c>
      <c r="X707" s="119">
        <v>6.93</v>
      </c>
      <c r="Y707" s="130">
        <v>6.4065146826082302E-4</v>
      </c>
    </row>
    <row r="708" spans="3:25" x14ac:dyDescent="0.25">
      <c r="C708" s="129">
        <v>693</v>
      </c>
      <c r="D708" s="118">
        <v>6.94</v>
      </c>
      <c r="E708" s="130">
        <v>1.12098833552561E-5</v>
      </c>
      <c r="G708" s="129">
        <v>693</v>
      </c>
      <c r="H708" s="119">
        <v>6.94</v>
      </c>
      <c r="I708" s="130">
        <v>6.2455704764239898E-5</v>
      </c>
      <c r="K708" s="129">
        <v>693</v>
      </c>
      <c r="L708" s="119">
        <v>6.94</v>
      </c>
      <c r="M708" s="130">
        <v>6.4647481795654702E-5</v>
      </c>
      <c r="O708" s="129">
        <v>693</v>
      </c>
      <c r="P708" s="119">
        <v>6.94</v>
      </c>
      <c r="Q708" s="130">
        <v>1.51420989652946E-5</v>
      </c>
      <c r="S708" s="129">
        <v>693</v>
      </c>
      <c r="T708" s="119">
        <v>6.94</v>
      </c>
      <c r="U708" s="130">
        <v>2.3553511196469801E-3</v>
      </c>
      <c r="W708" s="129">
        <v>693</v>
      </c>
      <c r="X708" s="119">
        <v>6.94</v>
      </c>
      <c r="Y708" s="130">
        <v>6.3836516140725204E-4</v>
      </c>
    </row>
    <row r="709" spans="3:25" x14ac:dyDescent="0.25">
      <c r="C709" s="129">
        <v>694</v>
      </c>
      <c r="D709" s="118">
        <v>6.95</v>
      </c>
      <c r="E709" s="130">
        <v>1.1181882849697701E-5</v>
      </c>
      <c r="G709" s="129">
        <v>694</v>
      </c>
      <c r="H709" s="119">
        <v>6.95</v>
      </c>
      <c r="I709" s="130">
        <v>6.2299794472345205E-5</v>
      </c>
      <c r="K709" s="129">
        <v>694</v>
      </c>
      <c r="L709" s="119">
        <v>6.95</v>
      </c>
      <c r="M709" s="130">
        <v>6.44519480006465E-5</v>
      </c>
      <c r="O709" s="129">
        <v>694</v>
      </c>
      <c r="P709" s="119">
        <v>6.95</v>
      </c>
      <c r="Q709" s="130">
        <v>1.51125256125603E-5</v>
      </c>
      <c r="S709" s="129">
        <v>694</v>
      </c>
      <c r="T709" s="119">
        <v>6.95</v>
      </c>
      <c r="U709" s="130">
        <v>2.3474655095817201E-3</v>
      </c>
      <c r="W709" s="129">
        <v>694</v>
      </c>
      <c r="X709" s="119">
        <v>6.95</v>
      </c>
      <c r="Y709" s="130">
        <v>6.3605222202717997E-4</v>
      </c>
    </row>
    <row r="710" spans="3:25" x14ac:dyDescent="0.25">
      <c r="C710" s="129">
        <v>695</v>
      </c>
      <c r="D710" s="118">
        <v>6.96</v>
      </c>
      <c r="E710" s="130">
        <v>1.11539833456995E-5</v>
      </c>
      <c r="G710" s="129">
        <v>695</v>
      </c>
      <c r="H710" s="119">
        <v>6.96</v>
      </c>
      <c r="I710" s="130">
        <v>6.2143744409569906E-5</v>
      </c>
      <c r="K710" s="129">
        <v>695</v>
      </c>
      <c r="L710" s="119">
        <v>6.96</v>
      </c>
      <c r="M710" s="130">
        <v>6.4256647926099305E-5</v>
      </c>
      <c r="O710" s="129">
        <v>695</v>
      </c>
      <c r="P710" s="119">
        <v>6.96</v>
      </c>
      <c r="Q710" s="130">
        <v>1.50830353185988E-5</v>
      </c>
      <c r="S710" s="129">
        <v>695</v>
      </c>
      <c r="T710" s="119">
        <v>6.96</v>
      </c>
      <c r="U710" s="130">
        <v>2.33957688741701E-3</v>
      </c>
      <c r="W710" s="129">
        <v>695</v>
      </c>
      <c r="X710" s="119">
        <v>6.96</v>
      </c>
      <c r="Y710" s="130">
        <v>6.3371063194539998E-4</v>
      </c>
    </row>
    <row r="711" spans="3:25" x14ac:dyDescent="0.25">
      <c r="C711" s="129">
        <v>696</v>
      </c>
      <c r="D711" s="118">
        <v>6.97</v>
      </c>
      <c r="E711" s="130">
        <v>1.1126184373551499E-5</v>
      </c>
      <c r="G711" s="129">
        <v>696</v>
      </c>
      <c r="H711" s="119">
        <v>6.97</v>
      </c>
      <c r="I711" s="130">
        <v>6.1987560794941098E-5</v>
      </c>
      <c r="K711" s="129">
        <v>696</v>
      </c>
      <c r="L711" s="119">
        <v>6.97</v>
      </c>
      <c r="M711" s="130">
        <v>6.4061632722673201E-5</v>
      </c>
      <c r="O711" s="129">
        <v>696</v>
      </c>
      <c r="P711" s="119">
        <v>6.97</v>
      </c>
      <c r="Q711" s="130">
        <v>1.5053627705257199E-5</v>
      </c>
      <c r="S711" s="129">
        <v>696</v>
      </c>
      <c r="T711" s="119">
        <v>6.97</v>
      </c>
      <c r="U711" s="130">
        <v>2.3316870673561001E-3</v>
      </c>
      <c r="W711" s="129">
        <v>696</v>
      </c>
      <c r="X711" s="119">
        <v>6.97</v>
      </c>
      <c r="Y711" s="130">
        <v>6.3134254019740798E-4</v>
      </c>
    </row>
    <row r="712" spans="3:25" x14ac:dyDescent="0.25">
      <c r="C712" s="129">
        <v>697</v>
      </c>
      <c r="D712" s="118">
        <v>6.98</v>
      </c>
      <c r="E712" s="130">
        <v>1.1098485466218401E-5</v>
      </c>
      <c r="G712" s="129">
        <v>697</v>
      </c>
      <c r="H712" s="119">
        <v>6.98</v>
      </c>
      <c r="I712" s="130">
        <v>6.1831249796315602E-5</v>
      </c>
      <c r="K712" s="129">
        <v>697</v>
      </c>
      <c r="L712" s="119">
        <v>6.98</v>
      </c>
      <c r="M712" s="130">
        <v>6.3866937048300093E-5</v>
      </c>
      <c r="O712" s="129">
        <v>697</v>
      </c>
      <c r="P712" s="119">
        <v>6.98</v>
      </c>
      <c r="Q712" s="130">
        <v>1.50243023977377E-5</v>
      </c>
      <c r="S712" s="129">
        <v>697</v>
      </c>
      <c r="T712" s="119">
        <v>6.98</v>
      </c>
      <c r="U712" s="130">
        <v>2.3238010518601602E-3</v>
      </c>
      <c r="W712" s="129">
        <v>697</v>
      </c>
      <c r="X712" s="119">
        <v>6.98</v>
      </c>
      <c r="Y712" s="130">
        <v>6.2894756391091604E-4</v>
      </c>
    </row>
    <row r="713" spans="3:25" x14ac:dyDescent="0.25">
      <c r="C713" s="129">
        <v>698</v>
      </c>
      <c r="D713" s="118">
        <v>6.99</v>
      </c>
      <c r="E713" s="130">
        <v>1.1070886159321799E-5</v>
      </c>
      <c r="G713" s="129">
        <v>698</v>
      </c>
      <c r="H713" s="119">
        <v>6.99</v>
      </c>
      <c r="I713" s="130">
        <v>6.1674817530286394E-5</v>
      </c>
      <c r="K713" s="129">
        <v>698</v>
      </c>
      <c r="L713" s="119">
        <v>6.99</v>
      </c>
      <c r="M713" s="130">
        <v>6.3672490267866096E-5</v>
      </c>
      <c r="O713" s="129">
        <v>698</v>
      </c>
      <c r="P713" s="119">
        <v>6.99</v>
      </c>
      <c r="Q713" s="130">
        <v>1.4995059024552599E-5</v>
      </c>
      <c r="S713" s="129">
        <v>698</v>
      </c>
      <c r="T713" s="119">
        <v>6.99</v>
      </c>
      <c r="U713" s="130">
        <v>2.31591318195393E-3</v>
      </c>
      <c r="W713" s="129">
        <v>698</v>
      </c>
      <c r="X713" s="119">
        <v>6.99</v>
      </c>
      <c r="Y713" s="130">
        <v>6.2652628082625296E-4</v>
      </c>
    </row>
    <row r="714" spans="3:25" x14ac:dyDescent="0.25">
      <c r="C714" s="129">
        <v>699</v>
      </c>
      <c r="D714" s="118">
        <v>7</v>
      </c>
      <c r="E714" s="130">
        <v>1.1043385991121401E-5</v>
      </c>
      <c r="G714" s="129">
        <v>699</v>
      </c>
      <c r="H714" s="119">
        <v>7</v>
      </c>
      <c r="I714" s="130">
        <v>6.1518270062106605E-5</v>
      </c>
      <c r="K714" s="129">
        <v>699</v>
      </c>
      <c r="L714" s="119">
        <v>7</v>
      </c>
      <c r="M714" s="130">
        <v>6.3478297696691901E-5</v>
      </c>
      <c r="O714" s="129">
        <v>699</v>
      </c>
      <c r="P714" s="119">
        <v>7</v>
      </c>
      <c r="Q714" s="130">
        <v>1.4965897217478999E-5</v>
      </c>
      <c r="S714" s="129">
        <v>699</v>
      </c>
      <c r="T714" s="119">
        <v>7</v>
      </c>
      <c r="U714" s="130">
        <v>2.3080238593718998E-3</v>
      </c>
      <c r="W714" s="129">
        <v>699</v>
      </c>
      <c r="X714" s="119">
        <v>7</v>
      </c>
      <c r="Y714" s="130">
        <v>6.2407979292141303E-4</v>
      </c>
    </row>
    <row r="715" spans="3:25" x14ac:dyDescent="0.25">
      <c r="C715" s="129">
        <v>700</v>
      </c>
      <c r="D715" s="118">
        <v>7.01</v>
      </c>
      <c r="E715" s="130">
        <v>1.1015984502496799E-5</v>
      </c>
      <c r="G715" s="129">
        <v>700</v>
      </c>
      <c r="H715" s="119">
        <v>7.01</v>
      </c>
      <c r="I715" s="130">
        <v>6.1361613405611296E-5</v>
      </c>
      <c r="K715" s="129">
        <v>700</v>
      </c>
      <c r="L715" s="119">
        <v>7.01</v>
      </c>
      <c r="M715" s="130">
        <v>6.3284364554086204E-5</v>
      </c>
      <c r="O715" s="129">
        <v>700</v>
      </c>
      <c r="P715" s="119">
        <v>7.01</v>
      </c>
      <c r="Q715" s="130">
        <v>1.49368166115148E-5</v>
      </c>
      <c r="S715" s="129">
        <v>700</v>
      </c>
      <c r="T715" s="119">
        <v>7.01</v>
      </c>
      <c r="U715" s="130">
        <v>2.3001399594421799E-3</v>
      </c>
      <c r="W715" s="129">
        <v>700</v>
      </c>
      <c r="X715" s="119">
        <v>7.01</v>
      </c>
      <c r="Y715" s="130">
        <v>6.2160725734781205E-4</v>
      </c>
    </row>
    <row r="716" spans="3:25" x14ac:dyDescent="0.25">
      <c r="C716" s="129">
        <v>701</v>
      </c>
      <c r="D716" s="118">
        <v>7.02</v>
      </c>
      <c r="E716" s="130">
        <v>1.0988681236929999E-5</v>
      </c>
      <c r="G716" s="129">
        <v>701</v>
      </c>
      <c r="H716" s="119">
        <v>7.02</v>
      </c>
      <c r="I716" s="130">
        <v>6.1204911126992503E-5</v>
      </c>
      <c r="K716" s="129">
        <v>701</v>
      </c>
      <c r="L716" s="119">
        <v>7.02</v>
      </c>
      <c r="M716" s="130">
        <v>6.3090695964520505E-5</v>
      </c>
      <c r="O716" s="129">
        <v>701</v>
      </c>
      <c r="P716" s="119">
        <v>7.02</v>
      </c>
      <c r="Q716" s="130">
        <v>1.49078168448354E-5</v>
      </c>
      <c r="S716" s="129">
        <v>701</v>
      </c>
      <c r="T716" s="119">
        <v>7.02</v>
      </c>
      <c r="U716" s="130">
        <v>2.2922560438399199E-3</v>
      </c>
      <c r="W716" s="129">
        <v>701</v>
      </c>
      <c r="X716" s="119">
        <v>7.02</v>
      </c>
      <c r="Y716" s="130">
        <v>6.1911110930822804E-4</v>
      </c>
    </row>
    <row r="717" spans="3:25" x14ac:dyDescent="0.25">
      <c r="C717" s="129">
        <v>702</v>
      </c>
      <c r="D717" s="118">
        <v>7.03</v>
      </c>
      <c r="E717" s="130">
        <v>1.09614757404869E-5</v>
      </c>
      <c r="G717" s="129">
        <v>702</v>
      </c>
      <c r="H717" s="119">
        <v>7.03</v>
      </c>
      <c r="I717" s="130">
        <v>6.1048170377917899E-5</v>
      </c>
      <c r="K717" s="129">
        <v>702</v>
      </c>
      <c r="L717" s="119">
        <v>7.03</v>
      </c>
      <c r="M717" s="130">
        <v>6.2897296958798105E-5</v>
      </c>
      <c r="O717" s="129">
        <v>702</v>
      </c>
      <c r="P717" s="119">
        <v>7.03</v>
      </c>
      <c r="Q717" s="130">
        <v>1.48788975587509E-5</v>
      </c>
      <c r="S717" s="129">
        <v>702</v>
      </c>
      <c r="T717" s="119">
        <v>7.03</v>
      </c>
      <c r="U717" s="130">
        <v>2.28437176632631E-3</v>
      </c>
      <c r="W717" s="129">
        <v>702</v>
      </c>
      <c r="X717" s="119">
        <v>7.03</v>
      </c>
      <c r="Y717" s="130">
        <v>6.1658928309533999E-4</v>
      </c>
    </row>
    <row r="718" spans="3:25" x14ac:dyDescent="0.25">
      <c r="C718" s="129">
        <v>703</v>
      </c>
      <c r="D718" s="118">
        <v>7.04</v>
      </c>
      <c r="E718" s="130">
        <v>1.0934367561800201E-5</v>
      </c>
      <c r="G718" s="129">
        <v>703</v>
      </c>
      <c r="H718" s="119">
        <v>7.04</v>
      </c>
      <c r="I718" s="130">
        <v>6.0891337192478898E-5</v>
      </c>
      <c r="K718" s="129">
        <v>703</v>
      </c>
      <c r="L718" s="119">
        <v>7.04</v>
      </c>
      <c r="M718" s="130">
        <v>6.2704172475219397E-5</v>
      </c>
      <c r="O718" s="129">
        <v>703</v>
      </c>
      <c r="P718" s="119">
        <v>7.04</v>
      </c>
      <c r="Q718" s="130">
        <v>1.48500583976636E-5</v>
      </c>
      <c r="S718" s="129">
        <v>703</v>
      </c>
      <c r="T718" s="119">
        <v>7.04</v>
      </c>
      <c r="U718" s="130">
        <v>2.2764914545013201E-3</v>
      </c>
      <c r="W718" s="129">
        <v>703</v>
      </c>
      <c r="X718" s="119">
        <v>7.04</v>
      </c>
      <c r="Y718" s="130">
        <v>6.1404525676735902E-4</v>
      </c>
    </row>
    <row r="719" spans="3:25" x14ac:dyDescent="0.25">
      <c r="C719" s="129">
        <v>704</v>
      </c>
      <c r="D719" s="118">
        <v>7.05</v>
      </c>
      <c r="E719" s="130">
        <v>1.0907356252051201E-5</v>
      </c>
      <c r="G719" s="129">
        <v>704</v>
      </c>
      <c r="H719" s="119">
        <v>7.05</v>
      </c>
      <c r="I719" s="130">
        <v>6.07344173824988E-5</v>
      </c>
      <c r="K719" s="129">
        <v>704</v>
      </c>
      <c r="L719" s="119">
        <v>7.05</v>
      </c>
      <c r="M719" s="130">
        <v>6.2511327360722106E-5</v>
      </c>
      <c r="O719" s="129">
        <v>704</v>
      </c>
      <c r="P719" s="119">
        <v>7.05</v>
      </c>
      <c r="Q719" s="130">
        <v>1.48212990090268E-5</v>
      </c>
      <c r="S719" s="129">
        <v>704</v>
      </c>
      <c r="T719" s="119">
        <v>7.05</v>
      </c>
      <c r="U719" s="130">
        <v>2.268614552466E-3</v>
      </c>
      <c r="W719" s="129">
        <v>704</v>
      </c>
      <c r="X719" s="119">
        <v>7.05</v>
      </c>
      <c r="Y719" s="130">
        <v>6.1147649363989904E-4</v>
      </c>
    </row>
    <row r="720" spans="3:25" x14ac:dyDescent="0.25">
      <c r="C720" s="129">
        <v>705</v>
      </c>
      <c r="D720" s="118">
        <v>7.06</v>
      </c>
      <c r="E720" s="130">
        <v>1.0880441364953101E-5</v>
      </c>
      <c r="G720" s="129">
        <v>705</v>
      </c>
      <c r="H720" s="119">
        <v>7.06</v>
      </c>
      <c r="I720" s="130">
        <v>6.0577416708277198E-5</v>
      </c>
      <c r="K720" s="129">
        <v>705</v>
      </c>
      <c r="L720" s="119">
        <v>7.06</v>
      </c>
      <c r="M720" s="130">
        <v>6.2318766372022302E-5</v>
      </c>
      <c r="O720" s="129">
        <v>705</v>
      </c>
      <c r="P720" s="119">
        <v>7.06</v>
      </c>
      <c r="Q720" s="130">
        <v>1.47926190433043E-5</v>
      </c>
      <c r="S720" s="129">
        <v>705</v>
      </c>
      <c r="T720" s="119">
        <v>7.06</v>
      </c>
      <c r="U720" s="130">
        <v>2.2607383314517601E-3</v>
      </c>
      <c r="W720" s="129">
        <v>705</v>
      </c>
      <c r="X720" s="119">
        <v>7.06</v>
      </c>
      <c r="Y720" s="130">
        <v>6.08885931120107E-4</v>
      </c>
    </row>
    <row r="721" spans="3:25" x14ac:dyDescent="0.25">
      <c r="C721" s="129">
        <v>706</v>
      </c>
      <c r="D721" s="118">
        <v>7.07</v>
      </c>
      <c r="E721" s="130">
        <v>1.08536224567331E-5</v>
      </c>
      <c r="G721" s="129">
        <v>706</v>
      </c>
      <c r="H721" s="119">
        <v>7.07</v>
      </c>
      <c r="I721" s="130">
        <v>6.0420340878590499E-5</v>
      </c>
      <c r="K721" s="129">
        <v>706</v>
      </c>
      <c r="L721" s="119">
        <v>7.07</v>
      </c>
      <c r="M721" s="130">
        <v>6.2126494176739305E-5</v>
      </c>
      <c r="O721" s="129">
        <v>706</v>
      </c>
      <c r="P721" s="119">
        <v>7.07</v>
      </c>
      <c r="Q721" s="130">
        <v>1.4764018153929601E-5</v>
      </c>
      <c r="S721" s="129">
        <v>706</v>
      </c>
      <c r="T721" s="119">
        <v>7.07</v>
      </c>
      <c r="U721" s="130">
        <v>2.2528643503018299E-3</v>
      </c>
      <c r="W721" s="129">
        <v>706</v>
      </c>
      <c r="X721" s="119">
        <v>7.07</v>
      </c>
      <c r="Y721" s="130">
        <v>6.0627202211515003E-4</v>
      </c>
    </row>
    <row r="722" spans="3:25" x14ac:dyDescent="0.25">
      <c r="C722" s="129">
        <v>707</v>
      </c>
      <c r="D722" s="118">
        <v>7.08</v>
      </c>
      <c r="E722" s="130">
        <v>1.08268990861157E-5</v>
      </c>
      <c r="G722" s="129">
        <v>707</v>
      </c>
      <c r="H722" s="119">
        <v>7.08</v>
      </c>
      <c r="I722" s="130">
        <v>6.0263195550708902E-5</v>
      </c>
      <c r="K722" s="129">
        <v>707</v>
      </c>
      <c r="L722" s="119">
        <v>7.08</v>
      </c>
      <c r="M722" s="130">
        <v>6.1934515354510999E-5</v>
      </c>
      <c r="O722" s="129">
        <v>707</v>
      </c>
      <c r="P722" s="119">
        <v>7.08</v>
      </c>
      <c r="Q722" s="130">
        <v>1.47354959972666E-5</v>
      </c>
      <c r="S722" s="129">
        <v>707</v>
      </c>
      <c r="T722" s="119">
        <v>7.08</v>
      </c>
      <c r="U722" s="130">
        <v>2.2449973831364101E-3</v>
      </c>
      <c r="W722" s="129">
        <v>707</v>
      </c>
      <c r="X722" s="119">
        <v>7.08</v>
      </c>
      <c r="Y722" s="130">
        <v>6.0363677917908503E-4</v>
      </c>
    </row>
    <row r="723" spans="3:25" x14ac:dyDescent="0.25">
      <c r="C723" s="129">
        <v>708</v>
      </c>
      <c r="D723" s="118">
        <v>7.09</v>
      </c>
      <c r="E723" s="130">
        <v>1.08002708143054E-5</v>
      </c>
      <c r="G723" s="129">
        <v>708</v>
      </c>
      <c r="H723" s="119">
        <v>7.09</v>
      </c>
      <c r="I723" s="130">
        <v>6.0105986330421703E-5</v>
      </c>
      <c r="K723" s="129">
        <v>708</v>
      </c>
      <c r="L723" s="119">
        <v>7.09</v>
      </c>
      <c r="M723" s="130">
        <v>6.1742834398096901E-5</v>
      </c>
      <c r="O723" s="129">
        <v>708</v>
      </c>
      <c r="P723" s="119">
        <v>7.09</v>
      </c>
      <c r="Q723" s="130">
        <v>1.4707052232570599E-5</v>
      </c>
      <c r="S723" s="129">
        <v>708</v>
      </c>
      <c r="T723" s="119">
        <v>7.09</v>
      </c>
      <c r="U723" s="130">
        <v>2.2371320936977702E-3</v>
      </c>
      <c r="W723" s="129">
        <v>708</v>
      </c>
      <c r="X723" s="119">
        <v>7.09</v>
      </c>
      <c r="Y723" s="130">
        <v>6.0097949033716699E-4</v>
      </c>
    </row>
    <row r="724" spans="3:25" x14ac:dyDescent="0.25">
      <c r="C724" s="129">
        <v>709</v>
      </c>
      <c r="D724" s="118">
        <v>7.1</v>
      </c>
      <c r="E724" s="130">
        <v>1.0773737204970301E-5</v>
      </c>
      <c r="G724" s="129">
        <v>709</v>
      </c>
      <c r="H724" s="119">
        <v>7.1</v>
      </c>
      <c r="I724" s="130">
        <v>5.9948718772070498E-5</v>
      </c>
      <c r="K724" s="129">
        <v>709</v>
      </c>
      <c r="L724" s="119">
        <v>7.1</v>
      </c>
      <c r="M724" s="130">
        <v>6.1551455714474194E-5</v>
      </c>
      <c r="O724" s="129">
        <v>709</v>
      </c>
      <c r="P724" s="119">
        <v>7.1</v>
      </c>
      <c r="Q724" s="130">
        <v>1.46786865219503E-5</v>
      </c>
      <c r="S724" s="129">
        <v>709</v>
      </c>
      <c r="T724" s="119">
        <v>7.1</v>
      </c>
      <c r="U724" s="130">
        <v>2.2292688293827998E-3</v>
      </c>
      <c r="W724" s="129">
        <v>709</v>
      </c>
      <c r="X724" s="119">
        <v>7.1</v>
      </c>
      <c r="Y724" s="130">
        <v>5.98301397715426E-4</v>
      </c>
    </row>
    <row r="725" spans="3:25" x14ac:dyDescent="0.25">
      <c r="C725" s="129">
        <v>710</v>
      </c>
      <c r="D725" s="118">
        <v>7.11</v>
      </c>
      <c r="E725" s="130">
        <v>1.0747297824225099E-5</v>
      </c>
      <c r="G725" s="129">
        <v>710</v>
      </c>
      <c r="H725" s="119">
        <v>7.11</v>
      </c>
      <c r="I725" s="130">
        <v>5.9791398378598397E-5</v>
      </c>
      <c r="K725" s="129">
        <v>710</v>
      </c>
      <c r="L725" s="119">
        <v>7.11</v>
      </c>
      <c r="M725" s="130">
        <v>6.1360383625916402E-5</v>
      </c>
      <c r="O725" s="129">
        <v>710</v>
      </c>
      <c r="P725" s="119">
        <v>7.11</v>
      </c>
      <c r="Q725" s="130">
        <v>1.4650398530329199E-5</v>
      </c>
      <c r="S725" s="129">
        <v>710</v>
      </c>
      <c r="T725" s="119">
        <v>7.11</v>
      </c>
      <c r="U725" s="130">
        <v>2.2214128148060502E-3</v>
      </c>
      <c r="W725" s="129">
        <v>710</v>
      </c>
      <c r="X725" s="119">
        <v>7.11</v>
      </c>
      <c r="Y725" s="130">
        <v>5.9560247657875702E-4</v>
      </c>
    </row>
    <row r="726" spans="3:25" x14ac:dyDescent="0.25">
      <c r="C726" s="129">
        <v>711</v>
      </c>
      <c r="D726" s="118">
        <v>7.12</v>
      </c>
      <c r="E726" s="130">
        <v>1.0720952240614599E-5</v>
      </c>
      <c r="G726" s="129">
        <v>711</v>
      </c>
      <c r="H726" s="119">
        <v>7.12</v>
      </c>
      <c r="I726" s="130">
        <v>5.9634030601602698E-5</v>
      </c>
      <c r="K726" s="129">
        <v>711</v>
      </c>
      <c r="L726" s="119">
        <v>7.12</v>
      </c>
      <c r="M726" s="130">
        <v>6.1169622371070394E-5</v>
      </c>
      <c r="O726" s="129">
        <v>711</v>
      </c>
      <c r="P726" s="119">
        <v>7.12</v>
      </c>
      <c r="Q726" s="130">
        <v>1.4622187925409001E-5</v>
      </c>
      <c r="S726" s="129">
        <v>711</v>
      </c>
      <c r="T726" s="119">
        <v>7.12</v>
      </c>
      <c r="U726" s="130">
        <v>2.2135612003304E-3</v>
      </c>
      <c r="W726" s="129">
        <v>711</v>
      </c>
      <c r="X726" s="119">
        <v>7.12</v>
      </c>
      <c r="Y726" s="130">
        <v>5.9288333944003196E-4</v>
      </c>
    </row>
    <row r="727" spans="3:25" x14ac:dyDescent="0.25">
      <c r="C727" s="129">
        <v>712</v>
      </c>
      <c r="D727" s="118">
        <v>7.13</v>
      </c>
      <c r="E727" s="130">
        <v>1.0694700025097299E-5</v>
      </c>
      <c r="G727" s="129">
        <v>712</v>
      </c>
      <c r="H727" s="119">
        <v>7.13</v>
      </c>
      <c r="I727" s="130">
        <v>5.9476620841402198E-5</v>
      </c>
      <c r="K727" s="129">
        <v>712</v>
      </c>
      <c r="L727" s="119">
        <v>7.13</v>
      </c>
      <c r="M727" s="130">
        <v>6.0979176106014998E-5</v>
      </c>
      <c r="O727" s="129">
        <v>712</v>
      </c>
      <c r="P727" s="119">
        <v>7.13</v>
      </c>
      <c r="Q727" s="130">
        <v>1.4594054377632999E-5</v>
      </c>
      <c r="S727" s="129">
        <v>712</v>
      </c>
      <c r="T727" s="119">
        <v>7.13</v>
      </c>
      <c r="U727" s="130">
        <v>2.2057125479369999E-3</v>
      </c>
      <c r="W727" s="129">
        <v>712</v>
      </c>
      <c r="X727" s="119">
        <v>7.13</v>
      </c>
      <c r="Y727" s="130">
        <v>5.9014451448339503E-4</v>
      </c>
    </row>
    <row r="728" spans="3:25" x14ac:dyDescent="0.25">
      <c r="C728" s="129">
        <v>713</v>
      </c>
      <c r="D728" s="118">
        <v>7.14</v>
      </c>
      <c r="E728" s="130">
        <v>1.06685407510293E-5</v>
      </c>
      <c r="G728" s="129">
        <v>713</v>
      </c>
      <c r="H728" s="119">
        <v>7.14</v>
      </c>
      <c r="I728" s="130">
        <v>5.9319174447111202E-5</v>
      </c>
      <c r="K728" s="129">
        <v>713</v>
      </c>
      <c r="L728" s="119">
        <v>7.14</v>
      </c>
      <c r="M728" s="130">
        <v>6.0789048905312E-5</v>
      </c>
      <c r="O728" s="129">
        <v>713</v>
      </c>
      <c r="P728" s="119">
        <v>7.14</v>
      </c>
      <c r="Q728" s="130">
        <v>1.4565997560149701E-5</v>
      </c>
      <c r="S728" s="129">
        <v>713</v>
      </c>
      <c r="T728" s="119">
        <v>7.14</v>
      </c>
      <c r="U728" s="130">
        <v>2.19786874381141E-3</v>
      </c>
      <c r="W728" s="129">
        <v>713</v>
      </c>
      <c r="X728" s="119">
        <v>7.14</v>
      </c>
      <c r="Y728" s="130">
        <v>5.8738611196622705E-4</v>
      </c>
    </row>
    <row r="729" spans="3:25" x14ac:dyDescent="0.25">
      <c r="C729" s="129">
        <v>714</v>
      </c>
      <c r="D729" s="118">
        <v>7.15</v>
      </c>
      <c r="E729" s="130">
        <v>1.0642473994147899E-5</v>
      </c>
      <c r="G729" s="129">
        <v>714</v>
      </c>
      <c r="H729" s="119">
        <v>7.15</v>
      </c>
      <c r="I729" s="130">
        <v>5.9161696716718597E-5</v>
      </c>
      <c r="K729" s="129">
        <v>714</v>
      </c>
      <c r="L729" s="119">
        <v>7.15</v>
      </c>
      <c r="M729" s="130">
        <v>6.0599244763046E-5</v>
      </c>
      <c r="O729" s="129">
        <v>714</v>
      </c>
      <c r="P729" s="119">
        <v>7.15</v>
      </c>
      <c r="Q729" s="130">
        <v>1.45380171487774E-5</v>
      </c>
      <c r="S729" s="129">
        <v>714</v>
      </c>
      <c r="T729" s="119">
        <v>7.15</v>
      </c>
      <c r="U729" s="130">
        <v>2.1925358105392202E-3</v>
      </c>
      <c r="W729" s="129">
        <v>714</v>
      </c>
      <c r="X729" s="119">
        <v>7.15</v>
      </c>
      <c r="Y729" s="130">
        <v>5.8460908521677497E-4</v>
      </c>
    </row>
    <row r="730" spans="3:25" x14ac:dyDescent="0.25">
      <c r="C730" s="129">
        <v>715</v>
      </c>
      <c r="D730" s="118">
        <v>7.16</v>
      </c>
      <c r="E730" s="130">
        <v>1.0616499332555801E-5</v>
      </c>
      <c r="G730" s="129">
        <v>715</v>
      </c>
      <c r="H730" s="119">
        <v>7.16</v>
      </c>
      <c r="I730" s="130">
        <v>5.9004192897189798E-5</v>
      </c>
      <c r="K730" s="129">
        <v>715</v>
      </c>
      <c r="L730" s="119">
        <v>7.16</v>
      </c>
      <c r="M730" s="130">
        <v>6.0409767593856997E-5</v>
      </c>
      <c r="O730" s="129">
        <v>715</v>
      </c>
      <c r="P730" s="119">
        <v>7.16</v>
      </c>
      <c r="Q730" s="130">
        <v>1.4510112821969599E-5</v>
      </c>
      <c r="S730" s="129">
        <v>715</v>
      </c>
      <c r="T730" s="119">
        <v>7.16</v>
      </c>
      <c r="U730" s="130">
        <v>2.1913293139985699E-3</v>
      </c>
      <c r="W730" s="129">
        <v>715</v>
      </c>
      <c r="X730" s="119">
        <v>7.16</v>
      </c>
      <c r="Y730" s="130">
        <v>5.8249632623210595E-4</v>
      </c>
    </row>
    <row r="731" spans="3:25" x14ac:dyDescent="0.25">
      <c r="C731" s="129">
        <v>716</v>
      </c>
      <c r="D731" s="118">
        <v>7.17</v>
      </c>
      <c r="E731" s="130">
        <v>1.05906163467051E-5</v>
      </c>
      <c r="G731" s="129">
        <v>716</v>
      </c>
      <c r="H731" s="119">
        <v>7.17</v>
      </c>
      <c r="I731" s="130">
        <v>5.8846668184554702E-5</v>
      </c>
      <c r="K731" s="129">
        <v>716</v>
      </c>
      <c r="L731" s="119">
        <v>7.17</v>
      </c>
      <c r="M731" s="130">
        <v>6.02206212339578E-5</v>
      </c>
      <c r="O731" s="129">
        <v>716</v>
      </c>
      <c r="P731" s="119">
        <v>7.17</v>
      </c>
      <c r="Q731" s="130">
        <v>1.4482284260780201E-5</v>
      </c>
      <c r="S731" s="129">
        <v>716</v>
      </c>
      <c r="T731" s="119">
        <v>7.17</v>
      </c>
      <c r="U731" s="130">
        <v>2.1900673267333699E-3</v>
      </c>
      <c r="W731" s="129">
        <v>716</v>
      </c>
      <c r="X731" s="119">
        <v>7.17</v>
      </c>
      <c r="Y731" s="130">
        <v>5.8065101098779797E-4</v>
      </c>
    </row>
    <row r="732" spans="3:25" x14ac:dyDescent="0.25">
      <c r="C732" s="129">
        <v>717</v>
      </c>
      <c r="D732" s="118">
        <v>7.18</v>
      </c>
      <c r="E732" s="130">
        <v>1.05648330552164E-5</v>
      </c>
      <c r="G732" s="129">
        <v>717</v>
      </c>
      <c r="H732" s="119">
        <v>7.18</v>
      </c>
      <c r="I732" s="130">
        <v>5.86891277240233E-5</v>
      </c>
      <c r="K732" s="129">
        <v>717</v>
      </c>
      <c r="L732" s="119">
        <v>7.18</v>
      </c>
      <c r="M732" s="130">
        <v>6.0031809442145298E-5</v>
      </c>
      <c r="O732" s="129">
        <v>717</v>
      </c>
      <c r="P732" s="119">
        <v>7.18</v>
      </c>
      <c r="Q732" s="130">
        <v>1.44545311488291E-5</v>
      </c>
      <c r="S732" s="129">
        <v>717</v>
      </c>
      <c r="T732" s="119">
        <v>7.18</v>
      </c>
      <c r="U732" s="130">
        <v>2.1887538839410799E-3</v>
      </c>
      <c r="W732" s="129">
        <v>717</v>
      </c>
      <c r="X732" s="119">
        <v>7.18</v>
      </c>
      <c r="Y732" s="130">
        <v>5.7880025008211103E-4</v>
      </c>
    </row>
    <row r="733" spans="3:25" x14ac:dyDescent="0.25">
      <c r="C733" s="129">
        <v>718</v>
      </c>
      <c r="D733" s="118">
        <v>7.19</v>
      </c>
      <c r="E733" s="130">
        <v>1.0539140981816701E-5</v>
      </c>
      <c r="G733" s="129">
        <v>718</v>
      </c>
      <c r="H733" s="119">
        <v>7.19</v>
      </c>
      <c r="I733" s="130">
        <v>5.8531610414469099E-5</v>
      </c>
      <c r="K733" s="129">
        <v>718</v>
      </c>
      <c r="L733" s="119">
        <v>7.19</v>
      </c>
      <c r="M733" s="130">
        <v>5.9843335900794399E-5</v>
      </c>
      <c r="O733" s="129">
        <v>718</v>
      </c>
      <c r="P733" s="119">
        <v>7.19</v>
      </c>
      <c r="Q733" s="130">
        <v>1.44268531722702E-5</v>
      </c>
      <c r="S733" s="129">
        <v>718</v>
      </c>
      <c r="T733" s="119">
        <v>7.19</v>
      </c>
      <c r="U733" s="130">
        <v>2.1873906866729902E-3</v>
      </c>
      <c r="W733" s="129">
        <v>718</v>
      </c>
      <c r="X733" s="119">
        <v>7.19</v>
      </c>
      <c r="Y733" s="130">
        <v>5.7694534344882096E-4</v>
      </c>
    </row>
    <row r="734" spans="3:25" x14ac:dyDescent="0.25">
      <c r="C734" s="129">
        <v>719</v>
      </c>
      <c r="D734" s="118">
        <v>7.2</v>
      </c>
      <c r="E734" s="130">
        <v>1.0513539263116801E-5</v>
      </c>
      <c r="G734" s="129">
        <v>719</v>
      </c>
      <c r="H734" s="119">
        <v>7.2</v>
      </c>
      <c r="I734" s="130">
        <v>5.83741593506109E-5</v>
      </c>
      <c r="K734" s="129">
        <v>719</v>
      </c>
      <c r="L734" s="119">
        <v>7.2</v>
      </c>
      <c r="M734" s="130">
        <v>5.9655204216854999E-5</v>
      </c>
      <c r="O734" s="129">
        <v>719</v>
      </c>
      <c r="P734" s="119">
        <v>7.2</v>
      </c>
      <c r="Q734" s="130">
        <v>1.43992500197573E-5</v>
      </c>
      <c r="S734" s="129">
        <v>719</v>
      </c>
      <c r="T734" s="119">
        <v>7.2</v>
      </c>
      <c r="U734" s="130">
        <v>2.1859738791226999E-3</v>
      </c>
      <c r="W734" s="129">
        <v>719</v>
      </c>
      <c r="X734" s="119">
        <v>7.2</v>
      </c>
      <c r="Y734" s="130">
        <v>5.7508476750308801E-4</v>
      </c>
    </row>
    <row r="735" spans="3:25" x14ac:dyDescent="0.25">
      <c r="C735" s="129">
        <v>720</v>
      </c>
      <c r="D735" s="118">
        <v>7.21</v>
      </c>
      <c r="E735" s="130">
        <v>1.04880274894508E-5</v>
      </c>
      <c r="G735" s="129">
        <v>720</v>
      </c>
      <c r="H735" s="119">
        <v>7.21</v>
      </c>
      <c r="I735" s="130">
        <v>5.8216706741393001E-5</v>
      </c>
      <c r="K735" s="129">
        <v>720</v>
      </c>
      <c r="L735" s="119">
        <v>7.21</v>
      </c>
      <c r="M735" s="130">
        <v>5.94674794246824E-5</v>
      </c>
      <c r="O735" s="129">
        <v>720</v>
      </c>
      <c r="P735" s="119">
        <v>7.21</v>
      </c>
      <c r="Q735" s="130">
        <v>1.43717213824121E-5</v>
      </c>
      <c r="S735" s="129">
        <v>720</v>
      </c>
      <c r="T735" s="119">
        <v>7.21</v>
      </c>
      <c r="U735" s="130">
        <v>2.18450873514053E-3</v>
      </c>
      <c r="W735" s="129">
        <v>720</v>
      </c>
      <c r="X735" s="119">
        <v>7.21</v>
      </c>
      <c r="Y735" s="130">
        <v>5.7321866343597804E-4</v>
      </c>
    </row>
    <row r="736" spans="3:25" x14ac:dyDescent="0.25">
      <c r="C736" s="129">
        <v>721</v>
      </c>
      <c r="D736" s="118">
        <v>7.22</v>
      </c>
      <c r="E736" s="130">
        <v>1.0462605253419501E-5</v>
      </c>
      <c r="G736" s="129">
        <v>721</v>
      </c>
      <c r="H736" s="119">
        <v>7.22</v>
      </c>
      <c r="I736" s="130">
        <v>5.8059257534641502E-5</v>
      </c>
      <c r="K736" s="129">
        <v>721</v>
      </c>
      <c r="L736" s="119">
        <v>7.22</v>
      </c>
      <c r="M736" s="130">
        <v>5.9280140451599002E-5</v>
      </c>
      <c r="O736" s="129">
        <v>721</v>
      </c>
      <c r="P736" s="119">
        <v>7.22</v>
      </c>
      <c r="Q736" s="130">
        <v>1.43442669537925E-5</v>
      </c>
      <c r="S736" s="129">
        <v>721</v>
      </c>
      <c r="T736" s="119">
        <v>7.22</v>
      </c>
      <c r="U736" s="130">
        <v>2.1829943384973601E-3</v>
      </c>
      <c r="W736" s="129">
        <v>721</v>
      </c>
      <c r="X736" s="119">
        <v>7.22</v>
      </c>
      <c r="Y736" s="130">
        <v>5.7134863235471802E-4</v>
      </c>
    </row>
    <row r="737" spans="3:25" x14ac:dyDescent="0.25">
      <c r="C737" s="129">
        <v>722</v>
      </c>
      <c r="D737" s="118">
        <v>7.23</v>
      </c>
      <c r="E737" s="130">
        <v>1.04372721498747E-5</v>
      </c>
      <c r="G737" s="129">
        <v>722</v>
      </c>
      <c r="H737" s="119">
        <v>7.23</v>
      </c>
      <c r="I737" s="130">
        <v>5.7901816628032198E-5</v>
      </c>
      <c r="K737" s="129">
        <v>722</v>
      </c>
      <c r="L737" s="119">
        <v>7.23</v>
      </c>
      <c r="M737" s="130">
        <v>5.9093152605709602E-5</v>
      </c>
      <c r="O737" s="129">
        <v>722</v>
      </c>
      <c r="P737" s="119">
        <v>7.23</v>
      </c>
      <c r="Q737" s="130">
        <v>1.4316886429861E-5</v>
      </c>
      <c r="S737" s="129">
        <v>722</v>
      </c>
      <c r="T737" s="119">
        <v>7.23</v>
      </c>
      <c r="U737" s="130">
        <v>2.18142817080052E-3</v>
      </c>
      <c r="W737" s="129">
        <v>722</v>
      </c>
      <c r="X737" s="119">
        <v>7.23</v>
      </c>
      <c r="Y737" s="130">
        <v>5.6947396702889698E-4</v>
      </c>
    </row>
    <row r="738" spans="3:25" x14ac:dyDescent="0.25">
      <c r="C738" s="129">
        <v>723</v>
      </c>
      <c r="D738" s="118">
        <v>7.24</v>
      </c>
      <c r="E738" s="130">
        <v>1.0412027775904501E-5</v>
      </c>
      <c r="G738" s="129">
        <v>723</v>
      </c>
      <c r="H738" s="119">
        <v>7.24</v>
      </c>
      <c r="I738" s="130">
        <v>5.7744388869246599E-5</v>
      </c>
      <c r="K738" s="129">
        <v>723</v>
      </c>
      <c r="L738" s="119">
        <v>7.24</v>
      </c>
      <c r="M738" s="130">
        <v>5.8906519211622902E-5</v>
      </c>
      <c r="O738" s="129">
        <v>723</v>
      </c>
      <c r="P738" s="119">
        <v>7.24</v>
      </c>
      <c r="Q738" s="130">
        <v>1.4289579508954201E-5</v>
      </c>
      <c r="S738" s="129">
        <v>723</v>
      </c>
      <c r="T738" s="119">
        <v>7.24</v>
      </c>
      <c r="U738" s="130">
        <v>2.17981659658448E-3</v>
      </c>
      <c r="W738" s="129">
        <v>723</v>
      </c>
      <c r="X738" s="119">
        <v>7.24</v>
      </c>
      <c r="Y738" s="130">
        <v>5.6759416877599105E-4</v>
      </c>
    </row>
    <row r="739" spans="3:25" x14ac:dyDescent="0.25">
      <c r="C739" s="129">
        <v>724</v>
      </c>
      <c r="D739" s="118">
        <v>7.25</v>
      </c>
      <c r="E739" s="130">
        <v>1.03868717308184E-5</v>
      </c>
      <c r="G739" s="129">
        <v>724</v>
      </c>
      <c r="H739" s="119">
        <v>7.25</v>
      </c>
      <c r="I739" s="130">
        <v>5.7586979056126902E-5</v>
      </c>
      <c r="K739" s="129">
        <v>724</v>
      </c>
      <c r="L739" s="119">
        <v>7.25</v>
      </c>
      <c r="M739" s="130">
        <v>5.8720243523245298E-5</v>
      </c>
      <c r="O739" s="129">
        <v>724</v>
      </c>
      <c r="P739" s="119">
        <v>7.25</v>
      </c>
      <c r="Q739" s="130">
        <v>1.42623458917514E-5</v>
      </c>
      <c r="S739" s="129">
        <v>724</v>
      </c>
      <c r="T739" s="119">
        <v>7.25</v>
      </c>
      <c r="U739" s="130">
        <v>2.17815637804651E-3</v>
      </c>
      <c r="W739" s="129">
        <v>724</v>
      </c>
      <c r="X739" s="119">
        <v>7.25</v>
      </c>
      <c r="Y739" s="130">
        <v>5.6570965978808101E-4</v>
      </c>
    </row>
    <row r="740" spans="3:25" x14ac:dyDescent="0.25">
      <c r="C740" s="129">
        <v>725</v>
      </c>
      <c r="D740" s="118">
        <v>7.26</v>
      </c>
      <c r="E740" s="130">
        <v>1.03618036161331E-5</v>
      </c>
      <c r="G740" s="129">
        <v>725</v>
      </c>
      <c r="H740" s="119">
        <v>7.26</v>
      </c>
      <c r="I740" s="130">
        <v>5.74295919368375E-5</v>
      </c>
      <c r="K740" s="129">
        <v>725</v>
      </c>
      <c r="L740" s="119">
        <v>7.26</v>
      </c>
      <c r="M740" s="130">
        <v>5.8534328724704499E-5</v>
      </c>
      <c r="O740" s="129">
        <v>725</v>
      </c>
      <c r="P740" s="119">
        <v>7.26</v>
      </c>
      <c r="Q740" s="130">
        <v>1.42351852812462E-5</v>
      </c>
      <c r="S740" s="129">
        <v>725</v>
      </c>
      <c r="T740" s="119">
        <v>7.26</v>
      </c>
      <c r="U740" s="130">
        <v>2.1764461867252701E-3</v>
      </c>
      <c r="W740" s="129">
        <v>725</v>
      </c>
      <c r="X740" s="119">
        <v>7.26</v>
      </c>
      <c r="Y740" s="130">
        <v>5.6382204048872398E-4</v>
      </c>
    </row>
    <row r="741" spans="3:25" x14ac:dyDescent="0.25">
      <c r="C741" s="129">
        <v>726</v>
      </c>
      <c r="D741" s="118">
        <v>7.27</v>
      </c>
      <c r="E741" s="130">
        <v>1.0336823035557E-5</v>
      </c>
      <c r="G741" s="129">
        <v>726</v>
      </c>
      <c r="H741" s="119">
        <v>7.27</v>
      </c>
      <c r="I741" s="130">
        <v>5.72722322100422E-5</v>
      </c>
      <c r="K741" s="129">
        <v>726</v>
      </c>
      <c r="L741" s="119">
        <v>7.27</v>
      </c>
      <c r="M741" s="130">
        <v>5.8348777931276001E-5</v>
      </c>
      <c r="O741" s="129">
        <v>726</v>
      </c>
      <c r="P741" s="119">
        <v>7.27</v>
      </c>
      <c r="Q741" s="130">
        <v>1.42080973827151E-5</v>
      </c>
      <c r="S741" s="129">
        <v>726</v>
      </c>
      <c r="T741" s="119">
        <v>7.27</v>
      </c>
      <c r="U741" s="130">
        <v>2.17469332738632E-3</v>
      </c>
      <c r="W741" s="129">
        <v>726</v>
      </c>
      <c r="X741" s="119">
        <v>7.27</v>
      </c>
      <c r="Y741" s="130">
        <v>5.6192967149002295E-4</v>
      </c>
    </row>
    <row r="742" spans="3:25" x14ac:dyDescent="0.25">
      <c r="C742" s="129">
        <v>727</v>
      </c>
      <c r="D742" s="118">
        <v>7.28</v>
      </c>
      <c r="E742" s="130">
        <v>1.0311929594976699E-5</v>
      </c>
      <c r="G742" s="129">
        <v>727</v>
      </c>
      <c r="H742" s="119">
        <v>7.28</v>
      </c>
      <c r="I742" s="130">
        <v>5.7114904525072602E-5</v>
      </c>
      <c r="K742" s="129">
        <v>727</v>
      </c>
      <c r="L742" s="119">
        <v>7.28</v>
      </c>
      <c r="M742" s="130">
        <v>5.81635941902817E-5</v>
      </c>
      <c r="O742" s="129">
        <v>727</v>
      </c>
      <c r="P742" s="119">
        <v>7.28</v>
      </c>
      <c r="Q742" s="130">
        <v>1.418108190369E-5</v>
      </c>
      <c r="S742" s="129">
        <v>727</v>
      </c>
      <c r="T742" s="119">
        <v>7.28</v>
      </c>
      <c r="U742" s="130">
        <v>2.1728925415129001E-3</v>
      </c>
      <c r="W742" s="129">
        <v>727</v>
      </c>
      <c r="X742" s="119">
        <v>7.28</v>
      </c>
      <c r="Y742" s="130">
        <v>5.6143621954535695E-4</v>
      </c>
    </row>
    <row r="743" spans="3:25" x14ac:dyDescent="0.25">
      <c r="C743" s="129">
        <v>728</v>
      </c>
      <c r="D743" s="118">
        <v>7.29</v>
      </c>
      <c r="E743" s="130">
        <v>1.0287122902442201E-5</v>
      </c>
      <c r="G743" s="129">
        <v>728</v>
      </c>
      <c r="H743" s="119">
        <v>7.29</v>
      </c>
      <c r="I743" s="130">
        <v>5.6957613482115501E-5</v>
      </c>
      <c r="K743" s="129">
        <v>728</v>
      </c>
      <c r="L743" s="119">
        <v>7.29</v>
      </c>
      <c r="M743" s="130">
        <v>5.79787804820005E-5</v>
      </c>
      <c r="O743" s="129">
        <v>728</v>
      </c>
      <c r="P743" s="119">
        <v>7.29</v>
      </c>
      <c r="Q743" s="130">
        <v>1.41541385539291E-5</v>
      </c>
      <c r="S743" s="129">
        <v>728</v>
      </c>
      <c r="T743" s="119">
        <v>7.29</v>
      </c>
      <c r="U743" s="130">
        <v>2.17104355361426E-3</v>
      </c>
      <c r="W743" s="129">
        <v>728</v>
      </c>
      <c r="X743" s="119">
        <v>7.29</v>
      </c>
      <c r="Y743" s="130">
        <v>5.61527764193288E-4</v>
      </c>
    </row>
    <row r="744" spans="3:25" x14ac:dyDescent="0.25">
      <c r="C744" s="129">
        <v>729</v>
      </c>
      <c r="D744" s="118">
        <v>7.3</v>
      </c>
      <c r="E744" s="130">
        <v>1.02624025681526E-5</v>
      </c>
      <c r="G744" s="129">
        <v>729</v>
      </c>
      <c r="H744" s="119">
        <v>7.3</v>
      </c>
      <c r="I744" s="130">
        <v>5.6800363632394498E-5</v>
      </c>
      <c r="K744" s="129">
        <v>729</v>
      </c>
      <c r="L744" s="119">
        <v>7.3</v>
      </c>
      <c r="M744" s="130">
        <v>5.7794339720553401E-5</v>
      </c>
      <c r="O744" s="129">
        <v>729</v>
      </c>
      <c r="P744" s="119">
        <v>7.3</v>
      </c>
      <c r="Q744" s="130">
        <v>1.41272670453881E-5</v>
      </c>
      <c r="S744" s="129">
        <v>729</v>
      </c>
      <c r="T744" s="119">
        <v>7.3</v>
      </c>
      <c r="U744" s="130">
        <v>2.1691544167168099E-3</v>
      </c>
      <c r="W744" s="129">
        <v>729</v>
      </c>
      <c r="X744" s="119">
        <v>7.3</v>
      </c>
      <c r="Y744" s="130">
        <v>5.6160248752080998E-4</v>
      </c>
    </row>
    <row r="745" spans="3:25" x14ac:dyDescent="0.25">
      <c r="C745" s="129">
        <v>730</v>
      </c>
      <c r="D745" s="118">
        <v>7.31</v>
      </c>
      <c r="E745" s="130">
        <v>1.0237768204442399E-5</v>
      </c>
      <c r="G745" s="129">
        <v>730</v>
      </c>
      <c r="H745" s="119">
        <v>7.31</v>
      </c>
      <c r="I745" s="130">
        <v>5.66431594783698E-5</v>
      </c>
      <c r="K745" s="129">
        <v>730</v>
      </c>
      <c r="L745" s="119">
        <v>7.31</v>
      </c>
      <c r="M745" s="130">
        <v>5.7610274754779101E-5</v>
      </c>
      <c r="O745" s="129">
        <v>730</v>
      </c>
      <c r="P745" s="119">
        <v>7.31</v>
      </c>
      <c r="Q745" s="130">
        <v>1.41004670921935E-5</v>
      </c>
      <c r="S745" s="129">
        <v>730</v>
      </c>
      <c r="T745" s="119">
        <v>7.31</v>
      </c>
      <c r="U745" s="130">
        <v>2.1672181962151299E-3</v>
      </c>
      <c r="W745" s="129">
        <v>730</v>
      </c>
      <c r="X745" s="119">
        <v>7.31</v>
      </c>
      <c r="Y745" s="130">
        <v>5.6165842488989804E-4</v>
      </c>
    </row>
    <row r="746" spans="3:25" x14ac:dyDescent="0.25">
      <c r="C746" s="129">
        <v>731</v>
      </c>
      <c r="D746" s="118">
        <v>7.32</v>
      </c>
      <c r="E746" s="130">
        <v>1.02132194257673E-5</v>
      </c>
      <c r="G746" s="129">
        <v>731</v>
      </c>
      <c r="H746" s="119">
        <v>7.32</v>
      </c>
      <c r="I746" s="130">
        <v>5.6486005473927797E-5</v>
      </c>
      <c r="K746" s="129">
        <v>731</v>
      </c>
      <c r="L746" s="119">
        <v>7.32</v>
      </c>
      <c r="M746" s="130">
        <v>5.7426588369114601E-5</v>
      </c>
      <c r="O746" s="129">
        <v>731</v>
      </c>
      <c r="P746" s="119">
        <v>7.32</v>
      </c>
      <c r="Q746" s="130">
        <v>1.40737384106141E-5</v>
      </c>
      <c r="S746" s="129">
        <v>731</v>
      </c>
      <c r="T746" s="119">
        <v>7.32</v>
      </c>
      <c r="U746" s="130">
        <v>2.1652362376822498E-3</v>
      </c>
      <c r="W746" s="129">
        <v>731</v>
      </c>
      <c r="X746" s="119">
        <v>7.32</v>
      </c>
      <c r="Y746" s="130">
        <v>5.6169573571690197E-4</v>
      </c>
    </row>
    <row r="747" spans="3:25" x14ac:dyDescent="0.25">
      <c r="C747" s="129">
        <v>732</v>
      </c>
      <c r="D747" s="118">
        <v>7.33</v>
      </c>
      <c r="E747" s="130">
        <v>1.01887558486899E-5</v>
      </c>
      <c r="G747" s="129">
        <v>732</v>
      </c>
      <c r="H747" s="119">
        <v>7.33</v>
      </c>
      <c r="I747" s="130">
        <v>5.6328906024588098E-5</v>
      </c>
      <c r="K747" s="129">
        <v>732</v>
      </c>
      <c r="L747" s="119">
        <v>7.33</v>
      </c>
      <c r="M747" s="130">
        <v>5.7243283284447197E-5</v>
      </c>
      <c r="O747" s="129">
        <v>732</v>
      </c>
      <c r="P747" s="119">
        <v>7.33</v>
      </c>
      <c r="Q747" s="130">
        <v>1.40470807190355E-5</v>
      </c>
      <c r="S747" s="129">
        <v>732</v>
      </c>
      <c r="T747" s="119">
        <v>7.33</v>
      </c>
      <c r="U747" s="130">
        <v>2.1632149875109802E-3</v>
      </c>
      <c r="W747" s="129">
        <v>732</v>
      </c>
      <c r="X747" s="119">
        <v>7.33</v>
      </c>
      <c r="Y747" s="130">
        <v>5.6171585913979301E-4</v>
      </c>
    </row>
    <row r="748" spans="3:25" x14ac:dyDescent="0.25">
      <c r="C748" s="129">
        <v>733</v>
      </c>
      <c r="D748" s="118">
        <v>7.34</v>
      </c>
      <c r="E748" s="130">
        <v>1.0164377091866701E-5</v>
      </c>
      <c r="G748" s="129">
        <v>733</v>
      </c>
      <c r="H748" s="119">
        <v>7.34</v>
      </c>
      <c r="I748" s="130">
        <v>5.6171865487712702E-5</v>
      </c>
      <c r="K748" s="129">
        <v>733</v>
      </c>
      <c r="L748" s="119">
        <v>7.34</v>
      </c>
      <c r="M748" s="130">
        <v>5.7060362158974399E-5</v>
      </c>
      <c r="O748" s="129">
        <v>733</v>
      </c>
      <c r="P748" s="119">
        <v>7.34</v>
      </c>
      <c r="Q748" s="130">
        <v>1.40204937379321E-5</v>
      </c>
      <c r="S748" s="129">
        <v>733</v>
      </c>
      <c r="T748" s="119">
        <v>7.34</v>
      </c>
      <c r="U748" s="130">
        <v>2.1611483444118301E-3</v>
      </c>
      <c r="W748" s="129">
        <v>733</v>
      </c>
      <c r="X748" s="119">
        <v>7.34</v>
      </c>
      <c r="Y748" s="130">
        <v>5.6171856742928E-4</v>
      </c>
    </row>
    <row r="749" spans="3:25" x14ac:dyDescent="0.25">
      <c r="C749" s="129">
        <v>734</v>
      </c>
      <c r="D749" s="118">
        <v>7.35</v>
      </c>
      <c r="E749" s="130">
        <v>1.0140082776034001E-5</v>
      </c>
      <c r="G749" s="129">
        <v>734</v>
      </c>
      <c r="H749" s="119">
        <v>7.35</v>
      </c>
      <c r="I749" s="130">
        <v>5.6014888172709102E-5</v>
      </c>
      <c r="K749" s="129">
        <v>734</v>
      </c>
      <c r="L749" s="119">
        <v>7.35</v>
      </c>
      <c r="M749" s="130">
        <v>5.6877827589042602E-5</v>
      </c>
      <c r="O749" s="129">
        <v>734</v>
      </c>
      <c r="P749" s="119">
        <v>7.35</v>
      </c>
      <c r="Q749" s="130">
        <v>1.39939771898421E-5</v>
      </c>
      <c r="S749" s="129">
        <v>734</v>
      </c>
      <c r="T749" s="119">
        <v>7.35</v>
      </c>
      <c r="U749" s="130">
        <v>2.15903823161363E-3</v>
      </c>
      <c r="W749" s="129">
        <v>734</v>
      </c>
      <c r="X749" s="119">
        <v>7.35</v>
      </c>
      <c r="Y749" s="130">
        <v>5.61703114570016E-4</v>
      </c>
    </row>
    <row r="750" spans="3:25" x14ac:dyDescent="0.25">
      <c r="C750" s="129">
        <v>735</v>
      </c>
      <c r="D750" s="118">
        <v>7.36</v>
      </c>
      <c r="E750" s="130">
        <v>1.0115872523994499E-5</v>
      </c>
      <c r="G750" s="129">
        <v>735</v>
      </c>
      <c r="H750" s="119">
        <v>7.36</v>
      </c>
      <c r="I750" s="130">
        <v>5.5857978341254998E-5</v>
      </c>
      <c r="K750" s="129">
        <v>735</v>
      </c>
      <c r="L750" s="119">
        <v>7.36</v>
      </c>
      <c r="M750" s="130">
        <v>5.6695682109980097E-5</v>
      </c>
      <c r="O750" s="129">
        <v>735</v>
      </c>
      <c r="P750" s="119">
        <v>7.36</v>
      </c>
      <c r="Q750" s="130">
        <v>1.39675394374348E-5</v>
      </c>
      <c r="S750" s="129">
        <v>735</v>
      </c>
      <c r="T750" s="119">
        <v>7.36</v>
      </c>
      <c r="U750" s="130">
        <v>2.15688980046031E-3</v>
      </c>
      <c r="W750" s="129">
        <v>735</v>
      </c>
      <c r="X750" s="119">
        <v>7.36</v>
      </c>
      <c r="Y750" s="130">
        <v>5.6166996176302295E-4</v>
      </c>
    </row>
    <row r="751" spans="3:25" x14ac:dyDescent="0.25">
      <c r="C751" s="129">
        <v>736</v>
      </c>
      <c r="D751" s="118">
        <v>7.37</v>
      </c>
      <c r="E751" s="130">
        <v>1.0091745960603499E-5</v>
      </c>
      <c r="G751" s="129">
        <v>736</v>
      </c>
      <c r="H751" s="119">
        <v>7.37</v>
      </c>
      <c r="I751" s="130">
        <v>5.57011551687998E-5</v>
      </c>
      <c r="K751" s="129">
        <v>736</v>
      </c>
      <c r="L751" s="119">
        <v>7.37</v>
      </c>
      <c r="M751" s="130">
        <v>5.6513928196927602E-5</v>
      </c>
      <c r="O751" s="129">
        <v>736</v>
      </c>
      <c r="P751" s="119">
        <v>7.37</v>
      </c>
      <c r="Q751" s="130">
        <v>1.39411746917946E-5</v>
      </c>
      <c r="S751" s="129">
        <v>736</v>
      </c>
      <c r="T751" s="119">
        <v>7.37</v>
      </c>
      <c r="U751" s="130">
        <v>2.15469762739012E-3</v>
      </c>
      <c r="W751" s="129">
        <v>736</v>
      </c>
      <c r="X751" s="119">
        <v>7.37</v>
      </c>
      <c r="Y751" s="130">
        <v>5.6162082130567102E-4</v>
      </c>
    </row>
    <row r="752" spans="3:25" x14ac:dyDescent="0.25">
      <c r="C752" s="129">
        <v>737</v>
      </c>
      <c r="D752" s="118">
        <v>7.38</v>
      </c>
      <c r="E752" s="130">
        <v>1.0067702712756299E-5</v>
      </c>
      <c r="G752" s="129">
        <v>737</v>
      </c>
      <c r="H752" s="119">
        <v>7.38</v>
      </c>
      <c r="I752" s="130">
        <v>5.5544487483997697E-5</v>
      </c>
      <c r="K752" s="129">
        <v>737</v>
      </c>
      <c r="L752" s="119">
        <v>7.38</v>
      </c>
      <c r="M752" s="130">
        <v>5.6332568265646198E-5</v>
      </c>
      <c r="O752" s="129">
        <v>737</v>
      </c>
      <c r="P752" s="119">
        <v>7.38</v>
      </c>
      <c r="Q752" s="130">
        <v>1.3914879479833499E-5</v>
      </c>
      <c r="S752" s="129">
        <v>737</v>
      </c>
      <c r="T752" s="119">
        <v>7.38</v>
      </c>
      <c r="U752" s="130">
        <v>2.15246405657656E-3</v>
      </c>
      <c r="W752" s="129">
        <v>737</v>
      </c>
      <c r="X752" s="119">
        <v>7.38</v>
      </c>
      <c r="Y752" s="130">
        <v>5.6155398115446899E-4</v>
      </c>
    </row>
    <row r="753" spans="3:25" x14ac:dyDescent="0.25">
      <c r="C753" s="129">
        <v>738</v>
      </c>
      <c r="D753" s="118">
        <v>7.39</v>
      </c>
      <c r="E753" s="130">
        <v>1.00437424093742E-5</v>
      </c>
      <c r="G753" s="129">
        <v>738</v>
      </c>
      <c r="H753" s="119">
        <v>7.39</v>
      </c>
      <c r="I753" s="130">
        <v>5.5387898919845302E-5</v>
      </c>
      <c r="K753" s="129">
        <v>738</v>
      </c>
      <c r="L753" s="119">
        <v>7.39</v>
      </c>
      <c r="M753" s="130">
        <v>5.6151604673327798E-5</v>
      </c>
      <c r="O753" s="129">
        <v>738</v>
      </c>
      <c r="P753" s="119">
        <v>7.39</v>
      </c>
      <c r="Q753" s="130">
        <v>1.38886535325598E-5</v>
      </c>
      <c r="S753" s="129">
        <v>738</v>
      </c>
      <c r="T753" s="119">
        <v>7.39</v>
      </c>
      <c r="U753" s="130">
        <v>2.1501932582611099E-3</v>
      </c>
      <c r="W753" s="129">
        <v>738</v>
      </c>
      <c r="X753" s="119">
        <v>7.39</v>
      </c>
      <c r="Y753" s="130">
        <v>5.6146959786603304E-4</v>
      </c>
    </row>
    <row r="754" spans="3:25" x14ac:dyDescent="0.25">
      <c r="C754" s="129">
        <v>739</v>
      </c>
      <c r="D754" s="118">
        <v>7.4</v>
      </c>
      <c r="E754" s="130">
        <v>1.0019864681391601E-5</v>
      </c>
      <c r="G754" s="129">
        <v>739</v>
      </c>
      <c r="H754" s="119">
        <v>7.4</v>
      </c>
      <c r="I754" s="130">
        <v>5.5231393554267402E-5</v>
      </c>
      <c r="K754" s="129">
        <v>739</v>
      </c>
      <c r="L754" s="119">
        <v>7.4</v>
      </c>
      <c r="M754" s="130">
        <v>5.5971039719394301E-5</v>
      </c>
      <c r="O754" s="129">
        <v>739</v>
      </c>
      <c r="P754" s="119">
        <v>7.4</v>
      </c>
      <c r="Q754" s="130">
        <v>1.38624965829181E-5</v>
      </c>
      <c r="S754" s="129">
        <v>739</v>
      </c>
      <c r="T754" s="119">
        <v>7.4</v>
      </c>
      <c r="U754" s="130">
        <v>2.1478803298007301E-3</v>
      </c>
      <c r="W754" s="129">
        <v>739</v>
      </c>
      <c r="X754" s="119">
        <v>7.4</v>
      </c>
      <c r="Y754" s="130">
        <v>5.6136931934925097E-4</v>
      </c>
    </row>
    <row r="755" spans="3:25" x14ac:dyDescent="0.25">
      <c r="C755" s="129">
        <v>740</v>
      </c>
      <c r="D755" s="118">
        <v>7.41</v>
      </c>
      <c r="E755" s="130">
        <v>9.9960691617433901E-6</v>
      </c>
      <c r="G755" s="129">
        <v>740</v>
      </c>
      <c r="H755" s="119">
        <v>7.41</v>
      </c>
      <c r="I755" s="130">
        <v>5.5074975418594001E-5</v>
      </c>
      <c r="K755" s="129">
        <v>740</v>
      </c>
      <c r="L755" s="119">
        <v>7.41</v>
      </c>
      <c r="M755" s="130">
        <v>5.5790875646282798E-5</v>
      </c>
      <c r="O755" s="129">
        <v>740</v>
      </c>
      <c r="P755" s="119">
        <v>7.41</v>
      </c>
      <c r="Q755" s="130">
        <v>1.38364083657649E-5</v>
      </c>
      <c r="S755" s="129">
        <v>740</v>
      </c>
      <c r="T755" s="119">
        <v>7.41</v>
      </c>
      <c r="U755" s="130">
        <v>2.1455278788120001E-3</v>
      </c>
      <c r="W755" s="129">
        <v>740</v>
      </c>
      <c r="X755" s="119">
        <v>7.41</v>
      </c>
      <c r="Y755" s="130">
        <v>5.6125245497306501E-4</v>
      </c>
    </row>
    <row r="756" spans="3:25" x14ac:dyDescent="0.25">
      <c r="C756" s="129">
        <v>741</v>
      </c>
      <c r="D756" s="118">
        <v>7.42</v>
      </c>
      <c r="E756" s="130">
        <v>9.9723554853515693E-6</v>
      </c>
      <c r="G756" s="129">
        <v>741</v>
      </c>
      <c r="H756" s="119">
        <v>7.42</v>
      </c>
      <c r="I756" s="130">
        <v>5.4918648497802297E-5</v>
      </c>
      <c r="K756" s="129">
        <v>741</v>
      </c>
      <c r="L756" s="119">
        <v>7.42</v>
      </c>
      <c r="M756" s="130">
        <v>5.5611114640228998E-5</v>
      </c>
      <c r="O756" s="129">
        <v>741</v>
      </c>
      <c r="P756" s="119">
        <v>7.42</v>
      </c>
      <c r="Q756" s="130">
        <v>1.3810388617845699E-5</v>
      </c>
      <c r="S756" s="129">
        <v>741</v>
      </c>
      <c r="T756" s="119">
        <v>7.42</v>
      </c>
      <c r="U756" s="130">
        <v>2.1431394100915602E-3</v>
      </c>
      <c r="W756" s="129">
        <v>741</v>
      </c>
      <c r="X756" s="119">
        <v>7.42</v>
      </c>
      <c r="Y756" s="130">
        <v>5.6111850323193398E-4</v>
      </c>
    </row>
    <row r="757" spans="3:25" x14ac:dyDescent="0.25">
      <c r="C757" s="129">
        <v>742</v>
      </c>
      <c r="D757" s="118">
        <v>7.43</v>
      </c>
      <c r="E757" s="130">
        <v>9.9487232891124904E-6</v>
      </c>
      <c r="G757" s="129">
        <v>742</v>
      </c>
      <c r="H757" s="119">
        <v>7.43</v>
      </c>
      <c r="I757" s="130">
        <v>5.47624167307586E-5</v>
      </c>
      <c r="K757" s="129">
        <v>742</v>
      </c>
      <c r="L757" s="119">
        <v>7.43</v>
      </c>
      <c r="M757" s="130">
        <v>5.5431758832035597E-5</v>
      </c>
      <c r="O757" s="129">
        <v>742</v>
      </c>
      <c r="P757" s="119">
        <v>7.43</v>
      </c>
      <c r="Q757" s="130">
        <v>1.37844370777719E-5</v>
      </c>
      <c r="S757" s="129">
        <v>742</v>
      </c>
      <c r="T757" s="119">
        <v>7.43</v>
      </c>
      <c r="U757" s="130">
        <v>2.1407103842129298E-3</v>
      </c>
      <c r="W757" s="129">
        <v>742</v>
      </c>
      <c r="X757" s="119">
        <v>7.43</v>
      </c>
      <c r="Y757" s="130">
        <v>5.60968150553908E-4</v>
      </c>
    </row>
    <row r="758" spans="3:25" x14ac:dyDescent="0.25">
      <c r="C758" s="129">
        <v>743</v>
      </c>
      <c r="D758" s="118">
        <v>7.44</v>
      </c>
      <c r="E758" s="130">
        <v>9.92517221188439E-6</v>
      </c>
      <c r="G758" s="129">
        <v>743</v>
      </c>
      <c r="H758" s="119">
        <v>7.44</v>
      </c>
      <c r="I758" s="130">
        <v>5.4606284010457701E-5</v>
      </c>
      <c r="K758" s="129">
        <v>743</v>
      </c>
      <c r="L758" s="119">
        <v>7.44</v>
      </c>
      <c r="M758" s="130">
        <v>5.5252810297838199E-5</v>
      </c>
      <c r="O758" s="129">
        <v>743</v>
      </c>
      <c r="P758" s="119">
        <v>7.44</v>
      </c>
      <c r="Q758" s="130">
        <v>1.37585534859973E-5</v>
      </c>
      <c r="S758" s="129">
        <v>743</v>
      </c>
      <c r="T758" s="119">
        <v>7.44</v>
      </c>
      <c r="U758" s="130">
        <v>2.1382435179827901E-3</v>
      </c>
      <c r="W758" s="129">
        <v>743</v>
      </c>
      <c r="X758" s="119">
        <v>7.44</v>
      </c>
      <c r="Y758" s="130">
        <v>5.6080261083973101E-4</v>
      </c>
    </row>
    <row r="759" spans="3:25" x14ac:dyDescent="0.25">
      <c r="C759" s="129">
        <v>744</v>
      </c>
      <c r="D759" s="118">
        <v>7.45</v>
      </c>
      <c r="E759" s="130">
        <v>9.9017018944744205E-6</v>
      </c>
      <c r="G759" s="129">
        <v>744</v>
      </c>
      <c r="H759" s="119">
        <v>7.45</v>
      </c>
      <c r="I759" s="130">
        <v>5.4450254184278703E-5</v>
      </c>
      <c r="K759" s="129">
        <v>744</v>
      </c>
      <c r="L759" s="119">
        <v>7.45</v>
      </c>
      <c r="M759" s="130">
        <v>5.5074271059856901E-5</v>
      </c>
      <c r="O759" s="129">
        <v>744</v>
      </c>
      <c r="P759" s="119">
        <v>7.45</v>
      </c>
      <c r="Q759" s="130">
        <v>1.3732737584796799E-5</v>
      </c>
      <c r="S759" s="129">
        <v>744</v>
      </c>
      <c r="T759" s="119">
        <v>7.45</v>
      </c>
      <c r="U759" s="130">
        <v>2.1357419600231999E-3</v>
      </c>
      <c r="W759" s="129">
        <v>744</v>
      </c>
      <c r="X759" s="119">
        <v>7.45</v>
      </c>
      <c r="Y759" s="130">
        <v>5.6062043487718196E-4</v>
      </c>
    </row>
    <row r="760" spans="3:25" x14ac:dyDescent="0.25">
      <c r="C760" s="129">
        <v>745</v>
      </c>
      <c r="D760" s="118">
        <v>7.46</v>
      </c>
      <c r="E760" s="130">
        <v>9.8783119796263498E-6</v>
      </c>
      <c r="G760" s="129">
        <v>745</v>
      </c>
      <c r="H760" s="119">
        <v>7.46</v>
      </c>
      <c r="I760" s="130">
        <v>5.4294331054226302E-5</v>
      </c>
      <c r="K760" s="129">
        <v>745</v>
      </c>
      <c r="L760" s="119">
        <v>7.46</v>
      </c>
      <c r="M760" s="130">
        <v>5.4896143087144202E-5</v>
      </c>
      <c r="O760" s="129">
        <v>745</v>
      </c>
      <c r="P760" s="119">
        <v>7.46</v>
      </c>
      <c r="Q760" s="130">
        <v>1.37069891182433E-5</v>
      </c>
      <c r="S760" s="129">
        <v>745</v>
      </c>
      <c r="T760" s="119">
        <v>7.46</v>
      </c>
      <c r="U760" s="130">
        <v>2.1332013795853102E-3</v>
      </c>
      <c r="W760" s="129">
        <v>745</v>
      </c>
      <c r="X760" s="119">
        <v>7.46</v>
      </c>
      <c r="Y760" s="130">
        <v>5.60421775764416E-4</v>
      </c>
    </row>
    <row r="761" spans="3:25" x14ac:dyDescent="0.25">
      <c r="C761" s="129">
        <v>746</v>
      </c>
      <c r="D761" s="118">
        <v>7.47</v>
      </c>
      <c r="E761" s="130">
        <v>9.8550021120081304E-6</v>
      </c>
      <c r="G761" s="129">
        <v>746</v>
      </c>
      <c r="H761" s="119">
        <v>7.47</v>
      </c>
      <c r="I761" s="130">
        <v>5.41385183771905E-5</v>
      </c>
      <c r="K761" s="129">
        <v>746</v>
      </c>
      <c r="L761" s="119">
        <v>7.47</v>
      </c>
      <c r="M761" s="130">
        <v>5.4718428296320197E-5</v>
      </c>
      <c r="O761" s="129">
        <v>746</v>
      </c>
      <c r="P761" s="119">
        <v>7.47</v>
      </c>
      <c r="Q761" s="130">
        <v>1.3681307832186901E-5</v>
      </c>
      <c r="S761" s="129">
        <v>746</v>
      </c>
      <c r="T761" s="119">
        <v>7.47</v>
      </c>
      <c r="U761" s="130">
        <v>2.1306244518198999E-3</v>
      </c>
      <c r="W761" s="129">
        <v>746</v>
      </c>
      <c r="X761" s="119">
        <v>7.47</v>
      </c>
      <c r="Y761" s="130">
        <v>5.6020847665563703E-4</v>
      </c>
    </row>
    <row r="762" spans="3:25" x14ac:dyDescent="0.25">
      <c r="C762" s="129">
        <v>747</v>
      </c>
      <c r="D762" s="118">
        <v>7.48</v>
      </c>
      <c r="E762" s="130">
        <v>9.8317719381993696E-6</v>
      </c>
      <c r="G762" s="129">
        <v>747</v>
      </c>
      <c r="H762" s="119">
        <v>7.48</v>
      </c>
      <c r="I762" s="130">
        <v>5.3982819865200401E-5</v>
      </c>
      <c r="K762" s="129">
        <v>747</v>
      </c>
      <c r="L762" s="119">
        <v>7.48</v>
      </c>
      <c r="M762" s="130">
        <v>5.4541145864321901E-5</v>
      </c>
      <c r="O762" s="129">
        <v>747</v>
      </c>
      <c r="P762" s="119">
        <v>7.48</v>
      </c>
      <c r="Q762" s="130">
        <v>1.36556934742324E-5</v>
      </c>
      <c r="S762" s="129">
        <v>747</v>
      </c>
      <c r="T762" s="119">
        <v>7.48</v>
      </c>
      <c r="U762" s="130">
        <v>2.1280142717318398E-3</v>
      </c>
      <c r="W762" s="129">
        <v>747</v>
      </c>
      <c r="X762" s="119">
        <v>7.48</v>
      </c>
      <c r="Y762" s="130">
        <v>5.5997940548380999E-4</v>
      </c>
    </row>
    <row r="763" spans="3:25" x14ac:dyDescent="0.25">
      <c r="C763" s="129">
        <v>748</v>
      </c>
      <c r="D763" s="118">
        <v>7.49</v>
      </c>
      <c r="E763" s="130">
        <v>9.8086211066794802E-6</v>
      </c>
      <c r="G763" s="129">
        <v>748</v>
      </c>
      <c r="H763" s="119">
        <v>7.49</v>
      </c>
      <c r="I763" s="130">
        <v>5.3827239185680998E-5</v>
      </c>
      <c r="K763" s="129">
        <v>748</v>
      </c>
      <c r="L763" s="119">
        <v>7.49</v>
      </c>
      <c r="M763" s="130">
        <v>5.4364341105118201E-5</v>
      </c>
      <c r="O763" s="129">
        <v>748</v>
      </c>
      <c r="P763" s="119">
        <v>7.49</v>
      </c>
      <c r="Q763" s="130">
        <v>1.3630145793719499E-5</v>
      </c>
      <c r="S763" s="129">
        <v>748</v>
      </c>
      <c r="T763" s="119">
        <v>7.49</v>
      </c>
      <c r="U763" s="130">
        <v>2.12536656603866E-3</v>
      </c>
      <c r="W763" s="129">
        <v>748</v>
      </c>
      <c r="X763" s="119">
        <v>7.49</v>
      </c>
      <c r="Y763" s="130">
        <v>5.5973429571948795E-4</v>
      </c>
    </row>
    <row r="764" spans="3:25" x14ac:dyDescent="0.25">
      <c r="C764" s="129">
        <v>749</v>
      </c>
      <c r="D764" s="118">
        <v>7.5</v>
      </c>
      <c r="E764" s="130">
        <v>9.78554926781512E-6</v>
      </c>
      <c r="G764" s="129">
        <v>749</v>
      </c>
      <c r="H764" s="119">
        <v>7.5</v>
      </c>
      <c r="I764" s="130">
        <v>5.3671779961718301E-5</v>
      </c>
      <c r="K764" s="129">
        <v>749</v>
      </c>
      <c r="L764" s="119">
        <v>7.5</v>
      </c>
      <c r="M764" s="130">
        <v>5.4187954075184499E-5</v>
      </c>
      <c r="O764" s="129">
        <v>749</v>
      </c>
      <c r="P764" s="119">
        <v>7.5</v>
      </c>
      <c r="Q764" s="130">
        <v>1.3604664541700601E-5</v>
      </c>
      <c r="S764" s="129">
        <v>749</v>
      </c>
      <c r="T764" s="119">
        <v>7.5</v>
      </c>
      <c r="U764" s="130">
        <v>2.1226838172586499E-3</v>
      </c>
      <c r="W764" s="129">
        <v>749</v>
      </c>
      <c r="X764" s="119">
        <v>7.5</v>
      </c>
      <c r="Y764" s="130">
        <v>5.5947403139433203E-4</v>
      </c>
    </row>
    <row r="765" spans="3:25" x14ac:dyDescent="0.25">
      <c r="C765" s="129">
        <v>750</v>
      </c>
      <c r="D765" s="118">
        <v>7.51</v>
      </c>
      <c r="E765" s="130">
        <v>9.7625560738482897E-6</v>
      </c>
      <c r="G765" s="129">
        <v>750</v>
      </c>
      <c r="H765" s="119">
        <v>7.51</v>
      </c>
      <c r="I765" s="130">
        <v>5.3516445772314102E-5</v>
      </c>
      <c r="K765" s="129">
        <v>750</v>
      </c>
      <c r="L765" s="119">
        <v>7.51</v>
      </c>
      <c r="M765" s="130">
        <v>5.4011986496719797E-5</v>
      </c>
      <c r="O765" s="129">
        <v>750</v>
      </c>
      <c r="P765" s="119">
        <v>7.51</v>
      </c>
      <c r="Q765" s="130">
        <v>1.35792494709216E-5</v>
      </c>
      <c r="S765" s="129">
        <v>750</v>
      </c>
      <c r="T765" s="119">
        <v>7.51</v>
      </c>
      <c r="U765" s="130">
        <v>2.1199693697007602E-3</v>
      </c>
      <c r="W765" s="129">
        <v>750</v>
      </c>
      <c r="X765" s="119">
        <v>7.51</v>
      </c>
      <c r="Y765" s="130">
        <v>5.5919937812351603E-4</v>
      </c>
    </row>
    <row r="766" spans="3:25" x14ac:dyDescent="0.25">
      <c r="C766" s="129">
        <v>751</v>
      </c>
      <c r="D766" s="118">
        <v>7.52</v>
      </c>
      <c r="E766" s="130">
        <v>9.7396411788845099E-6</v>
      </c>
      <c r="G766" s="129">
        <v>751</v>
      </c>
      <c r="H766" s="119">
        <v>7.52</v>
      </c>
      <c r="I766" s="130">
        <v>5.3361240152657803E-5</v>
      </c>
      <c r="K766" s="129">
        <v>751</v>
      </c>
      <c r="L766" s="119">
        <v>7.52</v>
      </c>
      <c r="M766" s="130">
        <v>5.3836440042989302E-5</v>
      </c>
      <c r="O766" s="129">
        <v>751</v>
      </c>
      <c r="P766" s="119">
        <v>7.52</v>
      </c>
      <c r="Q766" s="130">
        <v>1.35539003358012E-5</v>
      </c>
      <c r="S766" s="129">
        <v>751</v>
      </c>
      <c r="T766" s="119">
        <v>7.52</v>
      </c>
      <c r="U766" s="130">
        <v>2.1172188561237901E-3</v>
      </c>
      <c r="W766" s="129">
        <v>751</v>
      </c>
      <c r="X766" s="119">
        <v>7.52</v>
      </c>
      <c r="Y766" s="130">
        <v>5.5890912558258503E-4</v>
      </c>
    </row>
    <row r="767" spans="3:25" x14ac:dyDescent="0.25">
      <c r="C767" s="129">
        <v>752</v>
      </c>
      <c r="D767" s="118">
        <v>7.53</v>
      </c>
      <c r="E767" s="130">
        <v>9.7168042388808493E-6</v>
      </c>
      <c r="G767" s="129">
        <v>752</v>
      </c>
      <c r="H767" s="119">
        <v>7.53</v>
      </c>
      <c r="I767" s="130">
        <v>5.3206166594390903E-5</v>
      </c>
      <c r="K767" s="129">
        <v>752</v>
      </c>
      <c r="L767" s="119">
        <v>7.53</v>
      </c>
      <c r="M767" s="130">
        <v>5.3661316339020801E-5</v>
      </c>
      <c r="O767" s="129">
        <v>752</v>
      </c>
      <c r="P767" s="119">
        <v>7.53</v>
      </c>
      <c r="Q767" s="130">
        <v>1.3528616892410999E-5</v>
      </c>
      <c r="S767" s="129">
        <v>752</v>
      </c>
      <c r="T767" s="119">
        <v>7.53</v>
      </c>
      <c r="U767" s="130">
        <v>2.1144344155522598E-3</v>
      </c>
      <c r="W767" s="129">
        <v>752</v>
      </c>
      <c r="X767" s="119">
        <v>7.53</v>
      </c>
      <c r="Y767" s="130">
        <v>5.5860342292397803E-4</v>
      </c>
    </row>
    <row r="768" spans="3:25" x14ac:dyDescent="0.25">
      <c r="C768" s="129">
        <v>753</v>
      </c>
      <c r="D768" s="118">
        <v>7.54</v>
      </c>
      <c r="E768" s="130">
        <v>9.6940449116339896E-6</v>
      </c>
      <c r="G768" s="129">
        <v>753</v>
      </c>
      <c r="H768" s="119">
        <v>7.54</v>
      </c>
      <c r="I768" s="130">
        <v>5.3051228545878001E-5</v>
      </c>
      <c r="K768" s="129">
        <v>753</v>
      </c>
      <c r="L768" s="119">
        <v>7.54</v>
      </c>
      <c r="M768" s="130">
        <v>5.3486616962276097E-5</v>
      </c>
      <c r="O768" s="129">
        <v>753</v>
      </c>
      <c r="P768" s="119">
        <v>7.54</v>
      </c>
      <c r="Q768" s="130">
        <v>1.3503398898455601E-5</v>
      </c>
      <c r="S768" s="129">
        <v>753</v>
      </c>
      <c r="T768" s="119">
        <v>7.54</v>
      </c>
      <c r="U768" s="130">
        <v>2.1116199443838302E-3</v>
      </c>
      <c r="W768" s="129">
        <v>753</v>
      </c>
      <c r="X768" s="119">
        <v>7.54</v>
      </c>
      <c r="Y768" s="130">
        <v>5.5828426450637496E-4</v>
      </c>
    </row>
    <row r="769" spans="3:25" x14ac:dyDescent="0.25">
      <c r="C769" s="129">
        <v>754</v>
      </c>
      <c r="D769" s="118">
        <v>7.55</v>
      </c>
      <c r="E769" s="130">
        <v>9.6713628567689892E-6</v>
      </c>
      <c r="G769" s="129">
        <v>754</v>
      </c>
      <c r="H769" s="119">
        <v>7.55</v>
      </c>
      <c r="I769" s="130">
        <v>5.28964294124699E-5</v>
      </c>
      <c r="K769" s="129">
        <v>754</v>
      </c>
      <c r="L769" s="119">
        <v>7.55</v>
      </c>
      <c r="M769" s="130">
        <v>5.3312343443332097E-5</v>
      </c>
      <c r="O769" s="129">
        <v>754</v>
      </c>
      <c r="P769" s="119">
        <v>7.55</v>
      </c>
      <c r="Q769" s="130">
        <v>1.34782461132545E-5</v>
      </c>
      <c r="S769" s="129">
        <v>754</v>
      </c>
      <c r="T769" s="119">
        <v>7.55</v>
      </c>
      <c r="U769" s="130">
        <v>2.1087708300316301E-3</v>
      </c>
      <c r="W769" s="129">
        <v>754</v>
      </c>
      <c r="X769" s="119">
        <v>7.55</v>
      </c>
      <c r="Y769" s="130">
        <v>5.57950160336949E-4</v>
      </c>
    </row>
    <row r="770" spans="3:25" x14ac:dyDescent="0.25">
      <c r="C770" s="129">
        <v>755</v>
      </c>
      <c r="D770" s="118">
        <v>7.56</v>
      </c>
      <c r="E770" s="130">
        <v>9.6487577357271299E-6</v>
      </c>
      <c r="G770" s="129">
        <v>755</v>
      </c>
      <c r="H770" s="119">
        <v>7.56</v>
      </c>
      <c r="I770" s="130">
        <v>5.27417725567875E-5</v>
      </c>
      <c r="K770" s="129">
        <v>755</v>
      </c>
      <c r="L770" s="119">
        <v>7.56</v>
      </c>
      <c r="M770" s="130">
        <v>5.3138497266541297E-5</v>
      </c>
      <c r="O770" s="129">
        <v>755</v>
      </c>
      <c r="P770" s="119">
        <v>7.56</v>
      </c>
      <c r="Q770" s="130">
        <v>1.34531582977216E-5</v>
      </c>
      <c r="S770" s="129">
        <v>755</v>
      </c>
      <c r="T770" s="119">
        <v>7.56</v>
      </c>
      <c r="U770" s="130">
        <v>2.1058887175099202E-3</v>
      </c>
      <c r="W770" s="129">
        <v>755</v>
      </c>
      <c r="X770" s="119">
        <v>7.56</v>
      </c>
      <c r="Y770" s="130">
        <v>5.5760103811087396E-4</v>
      </c>
    </row>
    <row r="771" spans="3:25" x14ac:dyDescent="0.25">
      <c r="C771" s="129">
        <v>756</v>
      </c>
      <c r="D771" s="118">
        <v>7.57</v>
      </c>
      <c r="E771" s="130">
        <v>9.6262292117547695E-6</v>
      </c>
      <c r="G771" s="129">
        <v>756</v>
      </c>
      <c r="H771" s="119">
        <v>7.57</v>
      </c>
      <c r="I771" s="130">
        <v>5.25873203771836E-5</v>
      </c>
      <c r="K771" s="129">
        <v>756</v>
      </c>
      <c r="L771" s="119">
        <v>7.57</v>
      </c>
      <c r="M771" s="130">
        <v>5.2965079870690199E-5</v>
      </c>
      <c r="O771" s="129">
        <v>756</v>
      </c>
      <c r="P771" s="119">
        <v>7.57</v>
      </c>
      <c r="Q771" s="130">
        <v>1.34281352143478E-5</v>
      </c>
      <c r="S771" s="129">
        <v>756</v>
      </c>
      <c r="T771" s="119">
        <v>7.57</v>
      </c>
      <c r="U771" s="130">
        <v>2.1029783574866099E-3</v>
      </c>
      <c r="W771" s="129">
        <v>756</v>
      </c>
      <c r="X771" s="119">
        <v>7.57</v>
      </c>
      <c r="Y771" s="130">
        <v>5.5723792341248301E-4</v>
      </c>
    </row>
    <row r="772" spans="3:25" x14ac:dyDescent="0.25">
      <c r="C772" s="129">
        <v>757</v>
      </c>
      <c r="D772" s="118">
        <v>7.58</v>
      </c>
      <c r="E772" s="130">
        <v>9.6037769498919092E-6</v>
      </c>
      <c r="G772" s="129">
        <v>757</v>
      </c>
      <c r="H772" s="119">
        <v>7.58</v>
      </c>
      <c r="I772" s="130">
        <v>5.2433040791292203E-5</v>
      </c>
      <c r="K772" s="129">
        <v>757</v>
      </c>
      <c r="L772" s="119">
        <v>7.58</v>
      </c>
      <c r="M772" s="130">
        <v>5.2792092649649798E-5</v>
      </c>
      <c r="O772" s="129">
        <v>757</v>
      </c>
      <c r="P772" s="119">
        <v>7.58</v>
      </c>
      <c r="Q772" s="130">
        <v>1.34031766271818E-5</v>
      </c>
      <c r="S772" s="129">
        <v>757</v>
      </c>
      <c r="T772" s="119">
        <v>7.58</v>
      </c>
      <c r="U772" s="130">
        <v>2.10003474091537E-3</v>
      </c>
      <c r="W772" s="129">
        <v>757</v>
      </c>
      <c r="X772" s="119">
        <v>7.58</v>
      </c>
      <c r="Y772" s="130">
        <v>5.5686124150212501E-4</v>
      </c>
    </row>
    <row r="773" spans="3:25" x14ac:dyDescent="0.25">
      <c r="C773" s="129">
        <v>758</v>
      </c>
      <c r="D773" s="118">
        <v>7.59</v>
      </c>
      <c r="E773" s="130">
        <v>9.5814006169607005E-6</v>
      </c>
      <c r="G773" s="129">
        <v>758</v>
      </c>
      <c r="H773" s="119">
        <v>7.59</v>
      </c>
      <c r="I773" s="130">
        <v>5.2278912533706303E-5</v>
      </c>
      <c r="K773" s="129">
        <v>758</v>
      </c>
      <c r="L773" s="119">
        <v>7.59</v>
      </c>
      <c r="M773" s="130">
        <v>5.2619536953017001E-5</v>
      </c>
      <c r="O773" s="129">
        <v>758</v>
      </c>
      <c r="P773" s="119">
        <v>7.59</v>
      </c>
      <c r="Q773" s="130">
        <v>1.3378282301812301E-5</v>
      </c>
      <c r="S773" s="129">
        <v>758</v>
      </c>
      <c r="T773" s="119">
        <v>7.59</v>
      </c>
      <c r="U773" s="130">
        <v>2.09705886884108E-3</v>
      </c>
      <c r="W773" s="129">
        <v>758</v>
      </c>
      <c r="X773" s="119">
        <v>7.59</v>
      </c>
      <c r="Y773" s="130">
        <v>5.5646996790214502E-4</v>
      </c>
    </row>
    <row r="774" spans="3:25" x14ac:dyDescent="0.25">
      <c r="C774" s="129">
        <v>759</v>
      </c>
      <c r="D774" s="118">
        <v>7.6</v>
      </c>
      <c r="E774" s="130">
        <v>9.5590998815541598E-6</v>
      </c>
      <c r="G774" s="129">
        <v>759</v>
      </c>
      <c r="H774" s="119">
        <v>7.6</v>
      </c>
      <c r="I774" s="130">
        <v>5.2124938803795002E-5</v>
      </c>
      <c r="K774" s="129">
        <v>759</v>
      </c>
      <c r="L774" s="119">
        <v>7.6</v>
      </c>
      <c r="M774" s="130">
        <v>5.2447414086749401E-5</v>
      </c>
      <c r="O774" s="129">
        <v>759</v>
      </c>
      <c r="P774" s="119">
        <v>7.6</v>
      </c>
      <c r="Q774" s="130">
        <v>1.33534520053499E-5</v>
      </c>
      <c r="S774" s="129">
        <v>759</v>
      </c>
      <c r="T774" s="119">
        <v>7.6</v>
      </c>
      <c r="U774" s="130">
        <v>2.0940566473476498E-3</v>
      </c>
      <c r="W774" s="129">
        <v>759</v>
      </c>
      <c r="X774" s="119">
        <v>7.6</v>
      </c>
      <c r="Y774" s="130">
        <v>5.56064247430071E-4</v>
      </c>
    </row>
    <row r="775" spans="3:25" x14ac:dyDescent="0.25">
      <c r="C775" s="129">
        <v>760</v>
      </c>
      <c r="D775" s="118">
        <v>7.61</v>
      </c>
      <c r="E775" s="130">
        <v>9.5368744140254193E-6</v>
      </c>
      <c r="G775" s="129">
        <v>760</v>
      </c>
      <c r="H775" s="119">
        <v>7.61</v>
      </c>
      <c r="I775" s="130">
        <v>5.1971122759566199E-5</v>
      </c>
      <c r="K775" s="129">
        <v>760</v>
      </c>
      <c r="L775" s="119">
        <v>7.61</v>
      </c>
      <c r="M775" s="130">
        <v>5.2275725313792998E-5</v>
      </c>
      <c r="O775" s="129">
        <v>760</v>
      </c>
      <c r="P775" s="119">
        <v>7.61</v>
      </c>
      <c r="Q775" s="130">
        <v>1.33286855064097E-5</v>
      </c>
      <c r="S775" s="129">
        <v>760</v>
      </c>
      <c r="T775" s="119">
        <v>7.61</v>
      </c>
      <c r="U775" s="130">
        <v>2.0910225203066902E-3</v>
      </c>
      <c r="W775" s="129">
        <v>760</v>
      </c>
      <c r="X775" s="119">
        <v>7.61</v>
      </c>
      <c r="Y775" s="130">
        <v>5.5564615977316803E-4</v>
      </c>
    </row>
    <row r="776" spans="3:25" x14ac:dyDescent="0.25">
      <c r="C776" s="129">
        <v>761</v>
      </c>
      <c r="D776" s="118">
        <v>7.62</v>
      </c>
      <c r="E776" s="130">
        <v>9.5147238864760293E-6</v>
      </c>
      <c r="G776" s="129">
        <v>761</v>
      </c>
      <c r="H776" s="119">
        <v>7.62</v>
      </c>
      <c r="I776" s="130">
        <v>5.1817467517943103E-5</v>
      </c>
      <c r="K776" s="129">
        <v>761</v>
      </c>
      <c r="L776" s="119">
        <v>7.62</v>
      </c>
      <c r="M776" s="130">
        <v>5.2104471854701397E-5</v>
      </c>
      <c r="O776" s="129">
        <v>761</v>
      </c>
      <c r="P776" s="119">
        <v>7.62</v>
      </c>
      <c r="Q776" s="130">
        <v>1.33039825750938E-5</v>
      </c>
      <c r="S776" s="129">
        <v>761</v>
      </c>
      <c r="T776" s="119">
        <v>7.62</v>
      </c>
      <c r="U776" s="130">
        <v>2.0879569469074801E-3</v>
      </c>
      <c r="W776" s="129">
        <v>761</v>
      </c>
      <c r="X776" s="119">
        <v>7.62</v>
      </c>
      <c r="Y776" s="130">
        <v>5.5521398508444797E-4</v>
      </c>
    </row>
    <row r="777" spans="3:25" x14ac:dyDescent="0.25">
      <c r="C777" s="129">
        <v>762</v>
      </c>
      <c r="D777" s="118">
        <v>7.63</v>
      </c>
      <c r="E777" s="130">
        <v>9.4926479727454503E-6</v>
      </c>
      <c r="G777" s="129">
        <v>762</v>
      </c>
      <c r="H777" s="119">
        <v>7.63</v>
      </c>
      <c r="I777" s="130">
        <v>5.16639761550448E-5</v>
      </c>
      <c r="K777" s="129">
        <v>762</v>
      </c>
      <c r="L777" s="119">
        <v>7.63</v>
      </c>
      <c r="M777" s="130">
        <v>5.1933654888249802E-5</v>
      </c>
      <c r="O777" s="129">
        <v>762</v>
      </c>
      <c r="P777" s="119">
        <v>7.63</v>
      </c>
      <c r="Q777" s="130">
        <v>1.32793429829745E-5</v>
      </c>
      <c r="S777" s="129">
        <v>762</v>
      </c>
      <c r="T777" s="119">
        <v>7.63</v>
      </c>
      <c r="U777" s="130">
        <v>2.08486653440369E-3</v>
      </c>
      <c r="W777" s="129">
        <v>762</v>
      </c>
      <c r="X777" s="119">
        <v>7.63</v>
      </c>
      <c r="Y777" s="130">
        <v>5.5476778207928996E-4</v>
      </c>
    </row>
    <row r="778" spans="3:25" x14ac:dyDescent="0.25">
      <c r="C778" s="129">
        <v>763</v>
      </c>
      <c r="D778" s="118">
        <v>7.64</v>
      </c>
      <c r="E778" s="130">
        <v>9.4706463483999008E-6</v>
      </c>
      <c r="G778" s="129">
        <v>763</v>
      </c>
      <c r="H778" s="119">
        <v>7.64</v>
      </c>
      <c r="I778" s="130">
        <v>5.1510651706468901E-5</v>
      </c>
      <c r="K778" s="129">
        <v>763</v>
      </c>
      <c r="L778" s="119">
        <v>7.64</v>
      </c>
      <c r="M778" s="130">
        <v>5.1763275552038298E-5</v>
      </c>
      <c r="O778" s="129">
        <v>763</v>
      </c>
      <c r="P778" s="119">
        <v>7.64</v>
      </c>
      <c r="Q778" s="130">
        <v>1.3254766503077E-5</v>
      </c>
      <c r="S778" s="129">
        <v>763</v>
      </c>
      <c r="T778" s="119">
        <v>7.64</v>
      </c>
      <c r="U778" s="130">
        <v>2.08174578361021E-3</v>
      </c>
      <c r="W778" s="129">
        <v>763</v>
      </c>
      <c r="X778" s="119">
        <v>7.64</v>
      </c>
      <c r="Y778" s="130">
        <v>5.5430865368565497E-4</v>
      </c>
    </row>
    <row r="779" spans="3:25" x14ac:dyDescent="0.25">
      <c r="C779" s="129">
        <v>764</v>
      </c>
      <c r="D779" s="118">
        <v>7.65</v>
      </c>
      <c r="E779" s="130">
        <v>9.4487186907216099E-6</v>
      </c>
      <c r="G779" s="129">
        <v>764</v>
      </c>
      <c r="H779" s="119">
        <v>7.65</v>
      </c>
      <c r="I779" s="130">
        <v>5.1357497167574602E-5</v>
      </c>
      <c r="K779" s="129">
        <v>764</v>
      </c>
      <c r="L779" s="119">
        <v>7.65</v>
      </c>
      <c r="M779" s="130">
        <v>5.1593334943092398E-5</v>
      </c>
      <c r="O779" s="129">
        <v>764</v>
      </c>
      <c r="P779" s="119">
        <v>7.65</v>
      </c>
      <c r="Q779" s="130">
        <v>1.3230252909863E-5</v>
      </c>
      <c r="S779" s="129">
        <v>764</v>
      </c>
      <c r="T779" s="119">
        <v>7.65</v>
      </c>
      <c r="U779" s="130">
        <v>2.0785948906950598E-3</v>
      </c>
      <c r="W779" s="129">
        <v>764</v>
      </c>
      <c r="X779" s="119">
        <v>7.65</v>
      </c>
      <c r="Y779" s="130">
        <v>5.5383680987151603E-4</v>
      </c>
    </row>
    <row r="780" spans="3:25" x14ac:dyDescent="0.25">
      <c r="C780" s="129">
        <v>765</v>
      </c>
      <c r="D780" s="118">
        <v>7.66</v>
      </c>
      <c r="E780" s="130">
        <v>9.4268646786980893E-6</v>
      </c>
      <c r="G780" s="129">
        <v>765</v>
      </c>
      <c r="H780" s="119">
        <v>7.66</v>
      </c>
      <c r="I780" s="130">
        <v>5.1204515493764801E-5</v>
      </c>
      <c r="K780" s="129">
        <v>765</v>
      </c>
      <c r="L780" s="119">
        <v>7.66</v>
      </c>
      <c r="M780" s="130">
        <v>5.14238341184519E-5</v>
      </c>
      <c r="O780" s="129">
        <v>765</v>
      </c>
      <c r="P780" s="119">
        <v>7.66</v>
      </c>
      <c r="Q780" s="130">
        <v>1.32058019792146E-5</v>
      </c>
      <c r="S780" s="129">
        <v>765</v>
      </c>
      <c r="T780" s="119">
        <v>7.66</v>
      </c>
      <c r="U780" s="130">
        <v>2.07541942672303E-3</v>
      </c>
      <c r="W780" s="129">
        <v>765</v>
      </c>
      <c r="X780" s="119">
        <v>7.66</v>
      </c>
      <c r="Y780" s="130">
        <v>5.5335135025E-4</v>
      </c>
    </row>
    <row r="781" spans="3:25" x14ac:dyDescent="0.25">
      <c r="C781" s="129">
        <v>766</v>
      </c>
      <c r="D781" s="118">
        <v>7.67</v>
      </c>
      <c r="E781" s="130">
        <v>9.4050839930112704E-6</v>
      </c>
      <c r="G781" s="129">
        <v>766</v>
      </c>
      <c r="H781" s="119">
        <v>7.67</v>
      </c>
      <c r="I781" s="130">
        <v>5.1051709600772601E-5</v>
      </c>
      <c r="K781" s="129">
        <v>766</v>
      </c>
      <c r="L781" s="119">
        <v>7.67</v>
      </c>
      <c r="M781" s="130">
        <v>5.1254774095757601E-5</v>
      </c>
      <c r="O781" s="129">
        <v>766</v>
      </c>
      <c r="P781" s="119">
        <v>7.67</v>
      </c>
      <c r="Q781" s="130">
        <v>1.3181413488417899E-5</v>
      </c>
      <c r="S781" s="129">
        <v>766</v>
      </c>
      <c r="T781" s="119">
        <v>7.67</v>
      </c>
      <c r="U781" s="130">
        <v>2.07221583566137E-3</v>
      </c>
      <c r="W781" s="129">
        <v>766</v>
      </c>
      <c r="X781" s="119">
        <v>7.67</v>
      </c>
      <c r="Y781" s="130">
        <v>5.5285241500051599E-4</v>
      </c>
    </row>
    <row r="782" spans="3:25" x14ac:dyDescent="0.25">
      <c r="C782" s="129">
        <v>767</v>
      </c>
      <c r="D782" s="118">
        <v>7.68</v>
      </c>
      <c r="E782" s="130">
        <v>9.3833763160272303E-6</v>
      </c>
      <c r="G782" s="129">
        <v>767</v>
      </c>
      <c r="H782" s="119">
        <v>7.68</v>
      </c>
      <c r="I782" s="130">
        <v>5.08990823649389E-5</v>
      </c>
      <c r="K782" s="129">
        <v>767</v>
      </c>
      <c r="L782" s="119">
        <v>7.68</v>
      </c>
      <c r="M782" s="130">
        <v>5.1086155853827103E-5</v>
      </c>
      <c r="O782" s="129">
        <v>767</v>
      </c>
      <c r="P782" s="119">
        <v>7.68</v>
      </c>
      <c r="Q782" s="130">
        <v>1.31570872161473E-5</v>
      </c>
      <c r="S782" s="129">
        <v>767</v>
      </c>
      <c r="T782" s="119">
        <v>7.68</v>
      </c>
      <c r="U782" s="130">
        <v>2.0689833724294999E-3</v>
      </c>
      <c r="W782" s="129">
        <v>767</v>
      </c>
      <c r="X782" s="119">
        <v>7.68</v>
      </c>
      <c r="Y782" s="130">
        <v>5.5234210487094303E-4</v>
      </c>
    </row>
    <row r="783" spans="3:25" x14ac:dyDescent="0.25">
      <c r="C783" s="129">
        <v>768</v>
      </c>
      <c r="D783" s="118">
        <v>7.69</v>
      </c>
      <c r="E783" s="130">
        <v>9.3617413317853204E-6</v>
      </c>
      <c r="G783" s="129">
        <v>768</v>
      </c>
      <c r="H783" s="119">
        <v>7.69</v>
      </c>
      <c r="I783" s="130">
        <v>5.0746636623509699E-5</v>
      </c>
      <c r="K783" s="129">
        <v>768</v>
      </c>
      <c r="L783" s="119">
        <v>7.69</v>
      </c>
      <c r="M783" s="130">
        <v>5.0917980333224199E-5</v>
      </c>
      <c r="O783" s="129">
        <v>768</v>
      </c>
      <c r="P783" s="119">
        <v>7.69</v>
      </c>
      <c r="Q783" s="130">
        <v>1.31328229424499E-5</v>
      </c>
      <c r="S783" s="129">
        <v>768</v>
      </c>
      <c r="T783" s="119">
        <v>7.69</v>
      </c>
      <c r="U783" s="130">
        <v>2.0657264255934298E-3</v>
      </c>
      <c r="W783" s="129">
        <v>768</v>
      </c>
      <c r="X783" s="119">
        <v>7.69</v>
      </c>
      <c r="Y783" s="130">
        <v>5.5181859575515195E-4</v>
      </c>
    </row>
    <row r="784" spans="3:25" x14ac:dyDescent="0.25">
      <c r="C784" s="129">
        <v>769</v>
      </c>
      <c r="D784" s="118">
        <v>7.7</v>
      </c>
      <c r="E784" s="130">
        <v>9.3401822115528702E-6</v>
      </c>
      <c r="G784" s="129">
        <v>769</v>
      </c>
      <c r="H784" s="119">
        <v>7.7</v>
      </c>
      <c r="I784" s="130">
        <v>5.0594375174905503E-5</v>
      </c>
      <c r="K784" s="129">
        <v>769</v>
      </c>
      <c r="L784" s="119">
        <v>7.7</v>
      </c>
      <c r="M784" s="130">
        <v>5.0750248436825901E-5</v>
      </c>
      <c r="O784" s="129">
        <v>769</v>
      </c>
      <c r="P784" s="119">
        <v>7.7</v>
      </c>
      <c r="Q784" s="130">
        <v>1.31086204487296E-5</v>
      </c>
      <c r="S784" s="129">
        <v>769</v>
      </c>
      <c r="T784" s="119">
        <v>7.7</v>
      </c>
      <c r="U784" s="130">
        <v>2.0624436763337101E-3</v>
      </c>
      <c r="W784" s="129">
        <v>769</v>
      </c>
      <c r="X784" s="119">
        <v>7.7</v>
      </c>
      <c r="Y784" s="130">
        <v>5.5128201529237896E-4</v>
      </c>
    </row>
    <row r="785" spans="3:25" x14ac:dyDescent="0.25">
      <c r="C785" s="129">
        <v>770</v>
      </c>
      <c r="D785" s="118">
        <v>7.71</v>
      </c>
      <c r="E785" s="130">
        <v>9.3186982319885792E-6</v>
      </c>
      <c r="G785" s="129">
        <v>770</v>
      </c>
      <c r="H785" s="119">
        <v>7.71</v>
      </c>
      <c r="I785" s="130">
        <v>5.0442300779024797E-5</v>
      </c>
      <c r="K785" s="129">
        <v>770</v>
      </c>
      <c r="L785" s="119">
        <v>7.71</v>
      </c>
      <c r="M785" s="130">
        <v>5.0582961030372603E-5</v>
      </c>
      <c r="O785" s="129">
        <v>770</v>
      </c>
      <c r="P785" s="119">
        <v>7.71</v>
      </c>
      <c r="Q785" s="130">
        <v>1.30844795177327E-5</v>
      </c>
      <c r="S785" s="129">
        <v>770</v>
      </c>
      <c r="T785" s="119">
        <v>7.71</v>
      </c>
      <c r="U785" s="130">
        <v>2.0591332911642701E-3</v>
      </c>
      <c r="W785" s="129">
        <v>770</v>
      </c>
      <c r="X785" s="119">
        <v>7.71</v>
      </c>
      <c r="Y785" s="130">
        <v>5.5073347425152604E-4</v>
      </c>
    </row>
    <row r="786" spans="3:25" x14ac:dyDescent="0.25">
      <c r="C786" s="129">
        <v>771</v>
      </c>
      <c r="D786" s="118">
        <v>7.72</v>
      </c>
      <c r="E786" s="130">
        <v>9.2972859537301408E-6</v>
      </c>
      <c r="G786" s="129">
        <v>771</v>
      </c>
      <c r="H786" s="119">
        <v>7.72</v>
      </c>
      <c r="I786" s="130">
        <v>5.0290416157515398E-5</v>
      </c>
      <c r="K786" s="129">
        <v>771</v>
      </c>
      <c r="L786" s="119">
        <v>7.72</v>
      </c>
      <c r="M786" s="130">
        <v>5.0416118943027899E-5</v>
      </c>
      <c r="O786" s="129">
        <v>771</v>
      </c>
      <c r="P786" s="119">
        <v>7.72</v>
      </c>
      <c r="Q786" s="130">
        <v>1.3060399933532601E-5</v>
      </c>
      <c r="S786" s="129">
        <v>771</v>
      </c>
      <c r="T786" s="119">
        <v>7.72</v>
      </c>
      <c r="U786" s="130">
        <v>2.0557983311508899E-3</v>
      </c>
      <c r="W786" s="129">
        <v>771</v>
      </c>
      <c r="X786" s="119">
        <v>7.72</v>
      </c>
      <c r="Y786" s="130">
        <v>5.5017310367937102E-4</v>
      </c>
    </row>
    <row r="787" spans="3:25" x14ac:dyDescent="0.25">
      <c r="C787" s="129">
        <v>772</v>
      </c>
      <c r="D787" s="118">
        <v>7.73</v>
      </c>
      <c r="E787" s="130">
        <v>9.2759450678306595E-6</v>
      </c>
      <c r="G787" s="129">
        <v>772</v>
      </c>
      <c r="H787" s="119">
        <v>7.73</v>
      </c>
      <c r="I787" s="130">
        <v>5.01387239940681E-5</v>
      </c>
      <c r="K787" s="129">
        <v>772</v>
      </c>
      <c r="L787" s="119">
        <v>7.73</v>
      </c>
      <c r="M787" s="130">
        <v>5.0249722967913603E-5</v>
      </c>
      <c r="O787" s="129">
        <v>772</v>
      </c>
      <c r="P787" s="119">
        <v>7.73</v>
      </c>
      <c r="Q787" s="130">
        <v>1.3036381481514701E-5</v>
      </c>
      <c r="S787" s="129">
        <v>772</v>
      </c>
      <c r="T787" s="119">
        <v>7.73</v>
      </c>
      <c r="U787" s="130">
        <v>2.0524400061828802E-3</v>
      </c>
      <c r="W787" s="129">
        <v>772</v>
      </c>
      <c r="X787" s="119">
        <v>7.73</v>
      </c>
      <c r="Y787" s="130">
        <v>5.4960005973434195E-4</v>
      </c>
    </row>
    <row r="788" spans="3:25" x14ac:dyDescent="0.25">
      <c r="C788" s="129">
        <v>773</v>
      </c>
      <c r="D788" s="118">
        <v>7.74</v>
      </c>
      <c r="E788" s="130">
        <v>9.25467526696173E-6</v>
      </c>
      <c r="G788" s="129">
        <v>773</v>
      </c>
      <c r="H788" s="119">
        <v>7.74</v>
      </c>
      <c r="I788" s="130">
        <v>4.9987226934705403E-5</v>
      </c>
      <c r="K788" s="129">
        <v>773</v>
      </c>
      <c r="L788" s="119">
        <v>7.74</v>
      </c>
      <c r="M788" s="130">
        <v>5.00837738626499E-5</v>
      </c>
      <c r="O788" s="129">
        <v>773</v>
      </c>
      <c r="P788" s="119">
        <v>7.74</v>
      </c>
      <c r="Q788" s="130">
        <v>1.30124239483625E-5</v>
      </c>
      <c r="S788" s="129">
        <v>773</v>
      </c>
      <c r="T788" s="119">
        <v>7.74</v>
      </c>
      <c r="U788" s="130">
        <v>2.0490552484743502E-3</v>
      </c>
      <c r="W788" s="129">
        <v>773</v>
      </c>
      <c r="X788" s="119">
        <v>7.74</v>
      </c>
      <c r="Y788" s="130">
        <v>5.4901447772966704E-4</v>
      </c>
    </row>
    <row r="789" spans="3:25" x14ac:dyDescent="0.25">
      <c r="C789" s="129">
        <v>774</v>
      </c>
      <c r="D789" s="118">
        <v>7.75</v>
      </c>
      <c r="E789" s="130">
        <v>9.2334762454034595E-6</v>
      </c>
      <c r="G789" s="129">
        <v>774</v>
      </c>
      <c r="H789" s="119">
        <v>7.75</v>
      </c>
      <c r="I789" s="130">
        <v>4.9835927588058799E-5</v>
      </c>
      <c r="K789" s="129">
        <v>774</v>
      </c>
      <c r="L789" s="119">
        <v>7.75</v>
      </c>
      <c r="M789" s="130">
        <v>4.9918272349886003E-5</v>
      </c>
      <c r="O789" s="129">
        <v>774</v>
      </c>
      <c r="P789" s="119">
        <v>7.75</v>
      </c>
      <c r="Q789" s="130">
        <v>1.2988527122043001E-5</v>
      </c>
      <c r="S789" s="129">
        <v>774</v>
      </c>
      <c r="T789" s="119">
        <v>7.75</v>
      </c>
      <c r="U789" s="130">
        <v>2.0456456536306999E-3</v>
      </c>
      <c r="W789" s="129">
        <v>774</v>
      </c>
      <c r="X789" s="119">
        <v>7.75</v>
      </c>
      <c r="Y789" s="130">
        <v>5.48418399719579E-4</v>
      </c>
    </row>
    <row r="790" spans="3:25" x14ac:dyDescent="0.25">
      <c r="C790" s="129">
        <v>775</v>
      </c>
      <c r="D790" s="118">
        <v>7.76</v>
      </c>
      <c r="E790" s="130">
        <v>9.2123476990341399E-6</v>
      </c>
      <c r="G790" s="129">
        <v>775</v>
      </c>
      <c r="H790" s="119">
        <v>7.76</v>
      </c>
      <c r="I790" s="130">
        <v>4.9684828525667501E-5</v>
      </c>
      <c r="K790" s="129">
        <v>775</v>
      </c>
      <c r="L790" s="119">
        <v>7.76</v>
      </c>
      <c r="M790" s="130">
        <v>4.97532191178236E-5</v>
      </c>
      <c r="O790" s="129">
        <v>775</v>
      </c>
      <c r="P790" s="119">
        <v>7.76</v>
      </c>
      <c r="Q790" s="130">
        <v>1.29646907917926E-5</v>
      </c>
      <c r="S790" s="129">
        <v>775</v>
      </c>
      <c r="T790" s="119">
        <v>7.76</v>
      </c>
      <c r="U790" s="130">
        <v>2.0422152376943399E-3</v>
      </c>
      <c r="W790" s="129">
        <v>775</v>
      </c>
      <c r="X790" s="119">
        <v>7.76</v>
      </c>
      <c r="Y790" s="130">
        <v>5.47810054608278E-4</v>
      </c>
    </row>
    <row r="791" spans="3:25" x14ac:dyDescent="0.25">
      <c r="C791" s="129">
        <v>776</v>
      </c>
      <c r="D791" s="118">
        <v>7.77</v>
      </c>
      <c r="E791" s="130">
        <v>9.1912893253208499E-6</v>
      </c>
      <c r="G791" s="129">
        <v>776</v>
      </c>
      <c r="H791" s="119">
        <v>7.77</v>
      </c>
      <c r="I791" s="130">
        <v>4.9533932282256197E-5</v>
      </c>
      <c r="K791" s="129">
        <v>776</v>
      </c>
      <c r="L791" s="119">
        <v>7.77</v>
      </c>
      <c r="M791" s="130">
        <v>4.9588614820738097E-5</v>
      </c>
      <c r="O791" s="129">
        <v>776</v>
      </c>
      <c r="P791" s="119">
        <v>7.77</v>
      </c>
      <c r="Q791" s="130">
        <v>1.2940914748103201E-5</v>
      </c>
      <c r="S791" s="129">
        <v>776</v>
      </c>
      <c r="T791" s="119">
        <v>7.77</v>
      </c>
      <c r="U791" s="130">
        <v>2.0387595596992E-3</v>
      </c>
      <c r="W791" s="129">
        <v>776</v>
      </c>
      <c r="X791" s="119">
        <v>7.77</v>
      </c>
      <c r="Y791" s="130">
        <v>5.4718956088256002E-4</v>
      </c>
    </row>
    <row r="792" spans="3:25" x14ac:dyDescent="0.25">
      <c r="C792" s="129">
        <v>777</v>
      </c>
      <c r="D792" s="118">
        <v>7.78</v>
      </c>
      <c r="E792" s="130">
        <v>9.1703008233092308E-6</v>
      </c>
      <c r="G792" s="129">
        <v>777</v>
      </c>
      <c r="H792" s="119">
        <v>7.78</v>
      </c>
      <c r="I792" s="130">
        <v>4.9383282374032798E-5</v>
      </c>
      <c r="K792" s="129">
        <v>777</v>
      </c>
      <c r="L792" s="119">
        <v>7.78</v>
      </c>
      <c r="M792" s="130">
        <v>4.9424460079482202E-5</v>
      </c>
      <c r="O792" s="129">
        <v>777</v>
      </c>
      <c r="P792" s="119">
        <v>7.78</v>
      </c>
      <c r="Q792" s="130">
        <v>1.29171987827083E-5</v>
      </c>
      <c r="S792" s="129">
        <v>777</v>
      </c>
      <c r="T792" s="119">
        <v>7.78</v>
      </c>
      <c r="U792" s="130">
        <v>2.0352790185834899E-3</v>
      </c>
      <c r="W792" s="129">
        <v>777</v>
      </c>
      <c r="X792" s="119">
        <v>7.78</v>
      </c>
      <c r="Y792" s="130">
        <v>5.4655794964482396E-4</v>
      </c>
    </row>
    <row r="793" spans="3:25" x14ac:dyDescent="0.25">
      <c r="C793" s="129">
        <v>778</v>
      </c>
      <c r="D793" s="118">
        <v>7.79</v>
      </c>
      <c r="E793" s="130">
        <v>9.1493818936141593E-6</v>
      </c>
      <c r="G793" s="129">
        <v>778</v>
      </c>
      <c r="H793" s="119">
        <v>7.79</v>
      </c>
      <c r="I793" s="130">
        <v>4.9232870782241797E-5</v>
      </c>
      <c r="K793" s="129">
        <v>778</v>
      </c>
      <c r="L793" s="119">
        <v>7.79</v>
      </c>
      <c r="M793" s="130">
        <v>4.9260755481998703E-5</v>
      </c>
      <c r="O793" s="129">
        <v>778</v>
      </c>
      <c r="P793" s="119">
        <v>7.79</v>
      </c>
      <c r="Q793" s="130">
        <v>1.2893542688570401E-5</v>
      </c>
      <c r="S793" s="129">
        <v>778</v>
      </c>
      <c r="T793" s="119">
        <v>7.79</v>
      </c>
      <c r="U793" s="130">
        <v>2.0317795007509499E-3</v>
      </c>
      <c r="W793" s="129">
        <v>778</v>
      </c>
      <c r="X793" s="119">
        <v>7.79</v>
      </c>
      <c r="Y793" s="130">
        <v>5.4591544607652696E-4</v>
      </c>
    </row>
    <row r="794" spans="3:25" x14ac:dyDescent="0.25">
      <c r="C794" s="129">
        <v>779</v>
      </c>
      <c r="D794" s="118">
        <v>7.8</v>
      </c>
      <c r="E794" s="130">
        <v>9.1285322384096507E-6</v>
      </c>
      <c r="G794" s="129">
        <v>779</v>
      </c>
      <c r="H794" s="119">
        <v>7.8</v>
      </c>
      <c r="I794" s="130">
        <v>4.90826686969656E-5</v>
      </c>
      <c r="K794" s="129">
        <v>779</v>
      </c>
      <c r="L794" s="119">
        <v>7.8</v>
      </c>
      <c r="M794" s="130">
        <v>4.9097501583816698E-5</v>
      </c>
      <c r="O794" s="129">
        <v>779</v>
      </c>
      <c r="P794" s="119">
        <v>7.8</v>
      </c>
      <c r="Q794" s="130">
        <v>1.2869946259866501E-5</v>
      </c>
      <c r="S794" s="129">
        <v>779</v>
      </c>
      <c r="T794" s="119">
        <v>7.8</v>
      </c>
      <c r="U794" s="130">
        <v>2.0282562594172299E-3</v>
      </c>
      <c r="W794" s="129">
        <v>779</v>
      </c>
      <c r="X794" s="119">
        <v>7.8</v>
      </c>
      <c r="Y794" s="130">
        <v>5.45261176851994E-4</v>
      </c>
    </row>
    <row r="795" spans="3:25" x14ac:dyDescent="0.25">
      <c r="C795" s="129">
        <v>780</v>
      </c>
      <c r="D795" s="118">
        <v>7.81</v>
      </c>
      <c r="E795" s="130">
        <v>9.1077515614197499E-6</v>
      </c>
      <c r="G795" s="129">
        <v>780</v>
      </c>
      <c r="H795" s="119">
        <v>7.81</v>
      </c>
      <c r="I795" s="130">
        <v>4.89326785132917E-5</v>
      </c>
      <c r="K795" s="129">
        <v>780</v>
      </c>
      <c r="L795" s="119">
        <v>7.81</v>
      </c>
      <c r="M795" s="130">
        <v>4.8934721531176599E-5</v>
      </c>
      <c r="O795" s="129">
        <v>780</v>
      </c>
      <c r="P795" s="119">
        <v>7.81</v>
      </c>
      <c r="Q795" s="130">
        <v>1.28464092919755E-5</v>
      </c>
      <c r="S795" s="129">
        <v>780</v>
      </c>
      <c r="T795" s="119">
        <v>7.81</v>
      </c>
      <c r="U795" s="130">
        <v>2.0247092831047701E-3</v>
      </c>
      <c r="W795" s="129">
        <v>780</v>
      </c>
      <c r="X795" s="119">
        <v>7.81</v>
      </c>
      <c r="Y795" s="130">
        <v>5.4459527225551505E-4</v>
      </c>
    </row>
    <row r="796" spans="3:25" x14ac:dyDescent="0.25">
      <c r="C796" s="129">
        <v>781</v>
      </c>
      <c r="D796" s="118">
        <v>7.82</v>
      </c>
      <c r="E796" s="130">
        <v>9.0870395679085195E-6</v>
      </c>
      <c r="G796" s="129">
        <v>781</v>
      </c>
      <c r="H796" s="119">
        <v>7.82</v>
      </c>
      <c r="I796" s="130">
        <v>4.8782902590912799E-5</v>
      </c>
      <c r="K796" s="129">
        <v>781</v>
      </c>
      <c r="L796" s="119">
        <v>7.82</v>
      </c>
      <c r="M796" s="130">
        <v>4.8772428676505697E-5</v>
      </c>
      <c r="O796" s="129">
        <v>781</v>
      </c>
      <c r="P796" s="119">
        <v>7.82</v>
      </c>
      <c r="Q796" s="130">
        <v>1.28229385177597E-5</v>
      </c>
      <c r="S796" s="129">
        <v>781</v>
      </c>
      <c r="T796" s="119">
        <v>7.82</v>
      </c>
      <c r="U796" s="130">
        <v>2.0211426426184698E-3</v>
      </c>
      <c r="W796" s="129">
        <v>781</v>
      </c>
      <c r="X796" s="119">
        <v>7.82</v>
      </c>
      <c r="Y796" s="130">
        <v>5.4391961979099199E-4</v>
      </c>
    </row>
    <row r="797" spans="3:25" x14ac:dyDescent="0.25">
      <c r="C797" s="129">
        <v>782</v>
      </c>
      <c r="D797" s="118">
        <v>7.83</v>
      </c>
      <c r="E797" s="130">
        <v>9.0663959646708699E-6</v>
      </c>
      <c r="G797" s="129">
        <v>782</v>
      </c>
      <c r="H797" s="119">
        <v>7.83</v>
      </c>
      <c r="I797" s="130">
        <v>4.86822085212115E-5</v>
      </c>
      <c r="K797" s="129">
        <v>782</v>
      </c>
      <c r="L797" s="119">
        <v>7.83</v>
      </c>
      <c r="M797" s="130">
        <v>4.8610587317364397E-5</v>
      </c>
      <c r="O797" s="129">
        <v>782</v>
      </c>
      <c r="P797" s="119">
        <v>7.83</v>
      </c>
      <c r="Q797" s="130">
        <v>1.27995296419599E-5</v>
      </c>
      <c r="S797" s="129">
        <v>782</v>
      </c>
      <c r="T797" s="119">
        <v>7.83</v>
      </c>
      <c r="U797" s="130">
        <v>2.01755510144889E-3</v>
      </c>
      <c r="W797" s="129">
        <v>782</v>
      </c>
      <c r="X797" s="119">
        <v>7.83</v>
      </c>
      <c r="Y797" s="130">
        <v>5.4323269147488402E-4</v>
      </c>
    </row>
    <row r="798" spans="3:25" x14ac:dyDescent="0.25">
      <c r="C798" s="129">
        <v>783</v>
      </c>
      <c r="D798" s="118">
        <v>7.84</v>
      </c>
      <c r="E798" s="130">
        <v>9.04582046002324E-6</v>
      </c>
      <c r="G798" s="129">
        <v>783</v>
      </c>
      <c r="H798" s="119">
        <v>7.84</v>
      </c>
      <c r="I798" s="130">
        <v>4.86029397726167E-5</v>
      </c>
      <c r="K798" s="129">
        <v>783</v>
      </c>
      <c r="L798" s="119">
        <v>7.84</v>
      </c>
      <c r="M798" s="130">
        <v>4.8449197890821198E-5</v>
      </c>
      <c r="O798" s="129">
        <v>783</v>
      </c>
      <c r="P798" s="119">
        <v>7.84</v>
      </c>
      <c r="Q798" s="130">
        <v>1.27761795555456E-5</v>
      </c>
      <c r="S798" s="129">
        <v>783</v>
      </c>
      <c r="T798" s="119">
        <v>7.84</v>
      </c>
      <c r="U798" s="130">
        <v>2.0139449223702602E-3</v>
      </c>
      <c r="W798" s="129">
        <v>783</v>
      </c>
      <c r="X798" s="119">
        <v>7.84</v>
      </c>
      <c r="Y798" s="130">
        <v>5.4253450201571405E-4</v>
      </c>
    </row>
    <row r="799" spans="3:25" x14ac:dyDescent="0.25">
      <c r="C799" s="129">
        <v>784</v>
      </c>
      <c r="D799" s="118">
        <v>7.85</v>
      </c>
      <c r="E799" s="130">
        <v>9.0253127637940193E-6</v>
      </c>
      <c r="G799" s="129">
        <v>784</v>
      </c>
      <c r="H799" s="119">
        <v>7.85</v>
      </c>
      <c r="I799" s="130">
        <v>4.8523343677224201E-5</v>
      </c>
      <c r="K799" s="129">
        <v>784</v>
      </c>
      <c r="L799" s="119">
        <v>7.85</v>
      </c>
      <c r="M799" s="130">
        <v>4.8288260803881803E-5</v>
      </c>
      <c r="O799" s="129">
        <v>784</v>
      </c>
      <c r="P799" s="119">
        <v>7.85</v>
      </c>
      <c r="Q799" s="130">
        <v>1.2752888058962301E-5</v>
      </c>
      <c r="S799" s="129">
        <v>784</v>
      </c>
      <c r="T799" s="119">
        <v>7.85</v>
      </c>
      <c r="U799" s="130">
        <v>2.0103142336366001E-3</v>
      </c>
      <c r="W799" s="129">
        <v>784</v>
      </c>
      <c r="X799" s="119">
        <v>7.85</v>
      </c>
      <c r="Y799" s="130">
        <v>5.4182590060452695E-4</v>
      </c>
    </row>
    <row r="800" spans="3:25" x14ac:dyDescent="0.25">
      <c r="C800" s="129">
        <v>785</v>
      </c>
      <c r="D800" s="118">
        <v>7.86</v>
      </c>
      <c r="E800" s="130">
        <v>9.0048725873145793E-6</v>
      </c>
      <c r="G800" s="129">
        <v>785</v>
      </c>
      <c r="H800" s="119">
        <v>7.86</v>
      </c>
      <c r="I800" s="130">
        <v>4.8443486706402899E-5</v>
      </c>
      <c r="K800" s="129">
        <v>785</v>
      </c>
      <c r="L800" s="119">
        <v>7.86</v>
      </c>
      <c r="M800" s="130">
        <v>4.8127776433953801E-5</v>
      </c>
      <c r="O800" s="129">
        <v>785</v>
      </c>
      <c r="P800" s="119">
        <v>7.86</v>
      </c>
      <c r="Q800" s="130">
        <v>1.2729654953792801E-5</v>
      </c>
      <c r="S800" s="129">
        <v>785</v>
      </c>
      <c r="T800" s="119">
        <v>7.86</v>
      </c>
      <c r="U800" s="130">
        <v>2.00666556454709E-3</v>
      </c>
      <c r="W800" s="129">
        <v>785</v>
      </c>
      <c r="X800" s="119">
        <v>7.86</v>
      </c>
      <c r="Y800" s="130">
        <v>5.4110740968177395E-4</v>
      </c>
    </row>
    <row r="801" spans="3:25" x14ac:dyDescent="0.25">
      <c r="C801" s="129">
        <v>786</v>
      </c>
      <c r="D801" s="118">
        <v>7.87</v>
      </c>
      <c r="E801" s="130">
        <v>8.9844996434098002E-6</v>
      </c>
      <c r="G801" s="129">
        <v>786</v>
      </c>
      <c r="H801" s="119">
        <v>7.87</v>
      </c>
      <c r="I801" s="130">
        <v>4.8363330715524503E-5</v>
      </c>
      <c r="K801" s="129">
        <v>786</v>
      </c>
      <c r="L801" s="119">
        <v>7.87</v>
      </c>
      <c r="M801" s="130">
        <v>4.7967745129308397E-5</v>
      </c>
      <c r="O801" s="129">
        <v>786</v>
      </c>
      <c r="P801" s="119">
        <v>7.87</v>
      </c>
      <c r="Q801" s="130">
        <v>1.2706480042744701E-5</v>
      </c>
      <c r="S801" s="129">
        <v>786</v>
      </c>
      <c r="T801" s="119">
        <v>7.87</v>
      </c>
      <c r="U801" s="130">
        <v>2.0029953241554699E-3</v>
      </c>
      <c r="W801" s="129">
        <v>786</v>
      </c>
      <c r="X801" s="119">
        <v>7.87</v>
      </c>
      <c r="Y801" s="130">
        <v>5.4037802524675097E-4</v>
      </c>
    </row>
    <row r="802" spans="3:25" x14ac:dyDescent="0.25">
      <c r="C802" s="129">
        <v>787</v>
      </c>
      <c r="D802" s="118">
        <v>7.88</v>
      </c>
      <c r="E802" s="130">
        <v>8.96419364638923E-6</v>
      </c>
      <c r="G802" s="129">
        <v>787</v>
      </c>
      <c r="H802" s="119">
        <v>7.88</v>
      </c>
      <c r="I802" s="130">
        <v>4.8282860013308699E-5</v>
      </c>
      <c r="K802" s="129">
        <v>787</v>
      </c>
      <c r="L802" s="119">
        <v>7.88</v>
      </c>
      <c r="M802" s="130">
        <v>4.7808167209528403E-5</v>
      </c>
      <c r="O802" s="129">
        <v>787</v>
      </c>
      <c r="P802" s="119">
        <v>7.88</v>
      </c>
      <c r="Q802" s="130">
        <v>1.2683363129639001E-5</v>
      </c>
      <c r="S802" s="129">
        <v>787</v>
      </c>
      <c r="T802" s="119">
        <v>7.88</v>
      </c>
      <c r="U802" s="130">
        <v>1.9993038765707401E-3</v>
      </c>
      <c r="W802" s="129">
        <v>787</v>
      </c>
      <c r="X802" s="119">
        <v>7.88</v>
      </c>
      <c r="Y802" s="130">
        <v>5.3963787244863605E-4</v>
      </c>
    </row>
    <row r="803" spans="3:25" x14ac:dyDescent="0.25">
      <c r="C803" s="129">
        <v>788</v>
      </c>
      <c r="D803" s="118">
        <v>7.89</v>
      </c>
      <c r="E803" s="130">
        <v>8.9439543120378595E-6</v>
      </c>
      <c r="G803" s="129">
        <v>788</v>
      </c>
      <c r="H803" s="119">
        <v>7.89</v>
      </c>
      <c r="I803" s="130">
        <v>4.8202078933826201E-5</v>
      </c>
      <c r="K803" s="129">
        <v>788</v>
      </c>
      <c r="L803" s="119">
        <v>7.89</v>
      </c>
      <c r="M803" s="130">
        <v>4.7649042965956799E-5</v>
      </c>
      <c r="O803" s="129">
        <v>788</v>
      </c>
      <c r="P803" s="119">
        <v>7.89</v>
      </c>
      <c r="Q803" s="130">
        <v>1.2660304019398E-5</v>
      </c>
      <c r="S803" s="129">
        <v>788</v>
      </c>
      <c r="T803" s="119">
        <v>7.89</v>
      </c>
      <c r="U803" s="130">
        <v>1.9955968580706199E-3</v>
      </c>
      <c r="W803" s="129">
        <v>788</v>
      </c>
      <c r="X803" s="119">
        <v>7.89</v>
      </c>
      <c r="Y803" s="130">
        <v>5.3888857533602205E-4</v>
      </c>
    </row>
    <row r="804" spans="3:25" x14ac:dyDescent="0.25">
      <c r="C804" s="129">
        <v>789</v>
      </c>
      <c r="D804" s="118">
        <v>7.9</v>
      </c>
      <c r="E804" s="130">
        <v>8.9237813576071804E-6</v>
      </c>
      <c r="G804" s="129">
        <v>789</v>
      </c>
      <c r="H804" s="119">
        <v>7.9</v>
      </c>
      <c r="I804" s="130">
        <v>4.8120991792110698E-5</v>
      </c>
      <c r="K804" s="129">
        <v>789</v>
      </c>
      <c r="L804" s="119">
        <v>7.9</v>
      </c>
      <c r="M804" s="130">
        <v>4.7490372662137702E-5</v>
      </c>
      <c r="O804" s="129">
        <v>789</v>
      </c>
      <c r="P804" s="119">
        <v>7.9</v>
      </c>
      <c r="Q804" s="130">
        <v>1.2637302518034101E-5</v>
      </c>
      <c r="S804" s="129">
        <v>789</v>
      </c>
      <c r="T804" s="119">
        <v>7.9</v>
      </c>
      <c r="U804" s="130">
        <v>1.9918696086963401E-3</v>
      </c>
      <c r="W804" s="129">
        <v>789</v>
      </c>
      <c r="X804" s="119">
        <v>7.9</v>
      </c>
      <c r="Y804" s="130">
        <v>5.3812906578673905E-4</v>
      </c>
    </row>
    <row r="805" spans="3:25" x14ac:dyDescent="0.25">
      <c r="C805" s="129">
        <v>790</v>
      </c>
      <c r="D805" s="118">
        <v>7.91</v>
      </c>
      <c r="E805" s="130">
        <v>8.90367450180627E-6</v>
      </c>
      <c r="G805" s="129">
        <v>790</v>
      </c>
      <c r="H805" s="119">
        <v>7.91</v>
      </c>
      <c r="I805" s="130">
        <v>4.8039602883903999E-5</v>
      </c>
      <c r="K805" s="129">
        <v>790</v>
      </c>
      <c r="L805" s="119">
        <v>7.91</v>
      </c>
      <c r="M805" s="130">
        <v>4.73321565342546E-5</v>
      </c>
      <c r="O805" s="129">
        <v>790</v>
      </c>
      <c r="P805" s="119">
        <v>7.91</v>
      </c>
      <c r="Q805" s="130">
        <v>1.2614358432638901E-5</v>
      </c>
      <c r="S805" s="129">
        <v>790</v>
      </c>
      <c r="T805" s="119">
        <v>7.91</v>
      </c>
      <c r="U805" s="130">
        <v>1.9881221788900999E-3</v>
      </c>
      <c r="W805" s="129">
        <v>790</v>
      </c>
      <c r="X805" s="119">
        <v>7.91</v>
      </c>
      <c r="Y805" s="130">
        <v>5.3735914666194903E-4</v>
      </c>
    </row>
    <row r="806" spans="3:25" x14ac:dyDescent="0.25">
      <c r="C806" s="129">
        <v>791</v>
      </c>
      <c r="D806" s="118">
        <v>7.92</v>
      </c>
      <c r="E806" s="130">
        <v>8.8836334647930204E-6</v>
      </c>
      <c r="G806" s="129">
        <v>791</v>
      </c>
      <c r="H806" s="119">
        <v>7.92</v>
      </c>
      <c r="I806" s="130">
        <v>4.79579164854171E-5</v>
      </c>
      <c r="K806" s="129">
        <v>791</v>
      </c>
      <c r="L806" s="119">
        <v>7.92</v>
      </c>
      <c r="M806" s="130">
        <v>4.71743947915544E-5</v>
      </c>
      <c r="O806" s="129">
        <v>791</v>
      </c>
      <c r="P806" s="119">
        <v>7.92</v>
      </c>
      <c r="Q806" s="130">
        <v>1.2591471571371099E-5</v>
      </c>
      <c r="S806" s="129">
        <v>791</v>
      </c>
      <c r="T806" s="119">
        <v>7.92</v>
      </c>
      <c r="U806" s="130">
        <v>1.98435792763294E-3</v>
      </c>
      <c r="W806" s="129">
        <v>791</v>
      </c>
      <c r="X806" s="119">
        <v>7.92</v>
      </c>
      <c r="Y806" s="130">
        <v>5.3657937116033199E-4</v>
      </c>
    </row>
    <row r="807" spans="3:25" x14ac:dyDescent="0.25">
      <c r="C807" s="129">
        <v>792</v>
      </c>
      <c r="D807" s="118">
        <v>7.93</v>
      </c>
      <c r="E807" s="130">
        <v>8.8636579681651608E-6</v>
      </c>
      <c r="G807" s="129">
        <v>792</v>
      </c>
      <c r="H807" s="119">
        <v>7.93</v>
      </c>
      <c r="I807" s="130">
        <v>4.7875936853094002E-5</v>
      </c>
      <c r="K807" s="129">
        <v>792</v>
      </c>
      <c r="L807" s="119">
        <v>7.93</v>
      </c>
      <c r="M807" s="130">
        <v>4.7017087616778999E-5</v>
      </c>
      <c r="O807" s="129">
        <v>792</v>
      </c>
      <c r="P807" s="119">
        <v>7.93</v>
      </c>
      <c r="Q807" s="130">
        <v>1.2568641743446101E-5</v>
      </c>
      <c r="S807" s="129">
        <v>792</v>
      </c>
      <c r="T807" s="119">
        <v>7.93</v>
      </c>
      <c r="U807" s="130">
        <v>1.98057663433118E-3</v>
      </c>
      <c r="W807" s="129">
        <v>792</v>
      </c>
      <c r="X807" s="119">
        <v>7.93</v>
      </c>
      <c r="Y807" s="130">
        <v>5.3579078629795596E-4</v>
      </c>
    </row>
    <row r="808" spans="3:25" x14ac:dyDescent="0.25">
      <c r="C808" s="129">
        <v>793</v>
      </c>
      <c r="D808" s="118">
        <v>7.94</v>
      </c>
      <c r="E808" s="130">
        <v>8.8437477349515808E-6</v>
      </c>
      <c r="G808" s="129">
        <v>793</v>
      </c>
      <c r="H808" s="119">
        <v>7.94</v>
      </c>
      <c r="I808" s="130">
        <v>4.77936682233863E-5</v>
      </c>
      <c r="K808" s="129">
        <v>793</v>
      </c>
      <c r="L808" s="119">
        <v>7.94</v>
      </c>
      <c r="M808" s="130">
        <v>4.6860235166582302E-5</v>
      </c>
      <c r="O808" s="129">
        <v>793</v>
      </c>
      <c r="P808" s="119">
        <v>7.94</v>
      </c>
      <c r="Q808" s="130">
        <v>1.25458687591254E-5</v>
      </c>
      <c r="S808" s="129">
        <v>793</v>
      </c>
      <c r="T808" s="119">
        <v>7.94</v>
      </c>
      <c r="U808" s="130">
        <v>1.9767761583116901E-3</v>
      </c>
      <c r="W808" s="129">
        <v>793</v>
      </c>
      <c r="X808" s="119">
        <v>7.94</v>
      </c>
      <c r="Y808" s="130">
        <v>5.3499214399795904E-4</v>
      </c>
    </row>
    <row r="809" spans="3:25" x14ac:dyDescent="0.25">
      <c r="C809" s="129">
        <v>794</v>
      </c>
      <c r="D809" s="118">
        <v>7.95</v>
      </c>
      <c r="E809" s="130">
        <v>8.8239024896037993E-6</v>
      </c>
      <c r="G809" s="129">
        <v>794</v>
      </c>
      <c r="H809" s="119">
        <v>7.95</v>
      </c>
      <c r="I809" s="130">
        <v>4.7711114812534599E-5</v>
      </c>
      <c r="K809" s="129">
        <v>794</v>
      </c>
      <c r="L809" s="119">
        <v>7.95</v>
      </c>
      <c r="M809" s="130">
        <v>4.6703837571942199E-5</v>
      </c>
      <c r="O809" s="129">
        <v>794</v>
      </c>
      <c r="P809" s="119">
        <v>7.95</v>
      </c>
      <c r="Q809" s="130">
        <v>1.2523152429705301E-5</v>
      </c>
      <c r="S809" s="129">
        <v>794</v>
      </c>
      <c r="T809" s="119">
        <v>7.95</v>
      </c>
      <c r="U809" s="130">
        <v>1.9729574607194001E-3</v>
      </c>
      <c r="W809" s="129">
        <v>794</v>
      </c>
      <c r="X809" s="119">
        <v>7.95</v>
      </c>
      <c r="Y809" s="130">
        <v>5.3418356421694501E-4</v>
      </c>
    </row>
    <row r="810" spans="3:25" x14ac:dyDescent="0.25">
      <c r="C810" s="129">
        <v>795</v>
      </c>
      <c r="D810" s="118">
        <v>7.96</v>
      </c>
      <c r="E810" s="130">
        <v>8.8041219579872805E-6</v>
      </c>
      <c r="G810" s="129">
        <v>795</v>
      </c>
      <c r="H810" s="119">
        <v>7.96</v>
      </c>
      <c r="I810" s="130">
        <v>4.7628280816363298E-5</v>
      </c>
      <c r="K810" s="129">
        <v>795</v>
      </c>
      <c r="L810" s="119">
        <v>7.96</v>
      </c>
      <c r="M810" s="130">
        <v>4.6547894938573301E-5</v>
      </c>
      <c r="O810" s="129">
        <v>795</v>
      </c>
      <c r="P810" s="119">
        <v>7.96</v>
      </c>
      <c r="Q810" s="130">
        <v>1.2500492567506599E-5</v>
      </c>
      <c r="S810" s="129">
        <v>795</v>
      </c>
      <c r="T810" s="119">
        <v>7.96</v>
      </c>
      <c r="U810" s="130">
        <v>1.96912500310866E-3</v>
      </c>
      <c r="W810" s="129">
        <v>795</v>
      </c>
      <c r="X810" s="119">
        <v>7.96</v>
      </c>
      <c r="Y810" s="130">
        <v>5.3336629193539997E-4</v>
      </c>
    </row>
    <row r="811" spans="3:25" x14ac:dyDescent="0.25">
      <c r="C811" s="129">
        <v>796</v>
      </c>
      <c r="D811" s="118">
        <v>7.97</v>
      </c>
      <c r="E811" s="130">
        <v>8.7879735715295797E-6</v>
      </c>
      <c r="G811" s="129">
        <v>796</v>
      </c>
      <c r="H811" s="119">
        <v>7.97</v>
      </c>
      <c r="I811" s="130">
        <v>4.7545170410071701E-5</v>
      </c>
      <c r="K811" s="129">
        <v>796</v>
      </c>
      <c r="L811" s="119">
        <v>7.97</v>
      </c>
      <c r="M811" s="130">
        <v>4.6392407347329999E-5</v>
      </c>
      <c r="O811" s="129">
        <v>796</v>
      </c>
      <c r="P811" s="119">
        <v>7.97</v>
      </c>
      <c r="Q811" s="130">
        <v>1.24778889858645E-5</v>
      </c>
      <c r="S811" s="129">
        <v>796</v>
      </c>
      <c r="T811" s="119">
        <v>7.97</v>
      </c>
      <c r="U811" s="130">
        <v>1.9652743320515702E-3</v>
      </c>
      <c r="W811" s="129">
        <v>796</v>
      </c>
      <c r="X811" s="119">
        <v>7.97</v>
      </c>
      <c r="Y811" s="130">
        <v>5.3253994952919502E-4</v>
      </c>
    </row>
    <row r="812" spans="3:25" x14ac:dyDescent="0.25">
      <c r="C812" s="129">
        <v>797</v>
      </c>
      <c r="D812" s="118">
        <v>7.98</v>
      </c>
      <c r="E812" s="130">
        <v>8.7735922197514292E-6</v>
      </c>
      <c r="G812" s="129">
        <v>797</v>
      </c>
      <c r="H812" s="119">
        <v>7.98</v>
      </c>
      <c r="I812" s="130">
        <v>4.7461787748048397E-5</v>
      </c>
      <c r="K812" s="129">
        <v>797</v>
      </c>
      <c r="L812" s="119">
        <v>7.98</v>
      </c>
      <c r="M812" s="130">
        <v>4.6237374854603498E-5</v>
      </c>
      <c r="O812" s="129">
        <v>797</v>
      </c>
      <c r="P812" s="119">
        <v>7.98</v>
      </c>
      <c r="Q812" s="130">
        <v>1.2455341499117899E-5</v>
      </c>
      <c r="S812" s="129">
        <v>797</v>
      </c>
      <c r="T812" s="119">
        <v>7.98</v>
      </c>
      <c r="U812" s="130">
        <v>1.9614057790498501E-3</v>
      </c>
      <c r="W812" s="129">
        <v>797</v>
      </c>
      <c r="X812" s="119">
        <v>7.98</v>
      </c>
      <c r="Y812" s="130">
        <v>5.3170401289689203E-4</v>
      </c>
    </row>
    <row r="813" spans="3:25" x14ac:dyDescent="0.25">
      <c r="C813" s="129">
        <v>798</v>
      </c>
      <c r="D813" s="118">
        <v>7.99</v>
      </c>
      <c r="E813" s="130">
        <v>8.7592358300192993E-6</v>
      </c>
      <c r="G813" s="129">
        <v>798</v>
      </c>
      <c r="H813" s="119">
        <v>7.99</v>
      </c>
      <c r="I813" s="130">
        <v>4.7378136963680299E-5</v>
      </c>
      <c r="K813" s="129">
        <v>798</v>
      </c>
      <c r="L813" s="119">
        <v>7.99</v>
      </c>
      <c r="M813" s="130">
        <v>4.6082797492717199E-5</v>
      </c>
      <c r="O813" s="129">
        <v>798</v>
      </c>
      <c r="P813" s="119">
        <v>7.99</v>
      </c>
      <c r="Q813" s="130">
        <v>1.24328499226E-5</v>
      </c>
      <c r="S813" s="129">
        <v>798</v>
      </c>
      <c r="T813" s="119">
        <v>7.99</v>
      </c>
      <c r="U813" s="130">
        <v>1.9575230663560401E-3</v>
      </c>
      <c r="W813" s="129">
        <v>798</v>
      </c>
      <c r="X813" s="119">
        <v>7.99</v>
      </c>
      <c r="Y813" s="130">
        <v>5.3085863031933096E-4</v>
      </c>
    </row>
    <row r="814" spans="3:25" x14ac:dyDescent="0.25">
      <c r="C814" s="129">
        <v>799</v>
      </c>
      <c r="D814" s="118">
        <v>8</v>
      </c>
      <c r="E814" s="130">
        <v>8.7449044055322303E-6</v>
      </c>
      <c r="G814" s="129">
        <v>799</v>
      </c>
      <c r="H814" s="119">
        <v>8</v>
      </c>
      <c r="I814" s="130">
        <v>4.7294222169175098E-5</v>
      </c>
      <c r="K814" s="129">
        <v>799</v>
      </c>
      <c r="L814" s="119">
        <v>8</v>
      </c>
      <c r="M814" s="130">
        <v>4.5928675270318101E-5</v>
      </c>
      <c r="O814" s="129">
        <v>799</v>
      </c>
      <c r="P814" s="119">
        <v>8</v>
      </c>
      <c r="Q814" s="130">
        <v>1.2410414072627301E-5</v>
      </c>
      <c r="S814" s="129">
        <v>799</v>
      </c>
      <c r="T814" s="119">
        <v>8</v>
      </c>
      <c r="U814" s="130">
        <v>1.9536249684280402E-3</v>
      </c>
      <c r="W814" s="129">
        <v>799</v>
      </c>
      <c r="X814" s="119">
        <v>8</v>
      </c>
      <c r="Y814" s="130">
        <v>5.3000559081104695E-4</v>
      </c>
    </row>
    <row r="815" spans="3:25" x14ac:dyDescent="0.25">
      <c r="C815" s="129">
        <v>800</v>
      </c>
      <c r="D815" s="118">
        <v>8.01</v>
      </c>
      <c r="E815" s="130">
        <v>8.7305979488816093E-6</v>
      </c>
      <c r="G815" s="129">
        <v>800</v>
      </c>
      <c r="H815" s="119">
        <v>8.01</v>
      </c>
      <c r="I815" s="130">
        <v>4.7210047455391102E-5</v>
      </c>
      <c r="K815" s="129">
        <v>800</v>
      </c>
      <c r="L815" s="119">
        <v>8.01</v>
      </c>
      <c r="M815" s="130">
        <v>4.5775008172754202E-5</v>
      </c>
      <c r="O815" s="129">
        <v>800</v>
      </c>
      <c r="P815" s="119">
        <v>8.01</v>
      </c>
      <c r="Q815" s="130">
        <v>1.2388033766490999E-5</v>
      </c>
      <c r="S815" s="129">
        <v>800</v>
      </c>
      <c r="T815" s="119">
        <v>8.01</v>
      </c>
      <c r="U815" s="130">
        <v>1.9497099206566401E-3</v>
      </c>
      <c r="W815" s="129">
        <v>800</v>
      </c>
      <c r="X815" s="119">
        <v>8.01</v>
      </c>
      <c r="Y815" s="130">
        <v>5.2914329368108698E-4</v>
      </c>
    </row>
    <row r="816" spans="3:25" x14ac:dyDescent="0.25">
      <c r="C816" s="129">
        <v>801</v>
      </c>
      <c r="D816" s="118">
        <v>8.02</v>
      </c>
      <c r="E816" s="130">
        <v>8.7163164620578808E-6</v>
      </c>
      <c r="G816" s="129">
        <v>801</v>
      </c>
      <c r="H816" s="119">
        <v>8.02</v>
      </c>
      <c r="I816" s="130">
        <v>4.7125616891671298E-5</v>
      </c>
      <c r="K816" s="129">
        <v>801</v>
      </c>
      <c r="L816" s="119">
        <v>8.02</v>
      </c>
      <c r="M816" s="130">
        <v>4.5621796162459598E-5</v>
      </c>
      <c r="O816" s="129">
        <v>801</v>
      </c>
      <c r="P816" s="119">
        <v>8.02</v>
      </c>
      <c r="Q816" s="130">
        <v>1.2365708822446299E-5</v>
      </c>
      <c r="S816" s="129">
        <v>801</v>
      </c>
      <c r="T816" s="119">
        <v>8.02</v>
      </c>
      <c r="U816" s="130">
        <v>1.94577893020169E-3</v>
      </c>
      <c r="W816" s="129">
        <v>801</v>
      </c>
      <c r="X816" s="119">
        <v>8.02</v>
      </c>
      <c r="Y816" s="130">
        <v>5.2827185367768895E-4</v>
      </c>
    </row>
    <row r="817" spans="3:25" x14ac:dyDescent="0.25">
      <c r="C817" s="129">
        <v>802</v>
      </c>
      <c r="D817" s="118">
        <v>8.0299999999999994</v>
      </c>
      <c r="E817" s="130">
        <v>8.7020599464572397E-6</v>
      </c>
      <c r="G817" s="129">
        <v>802</v>
      </c>
      <c r="H817" s="119">
        <v>8.0299999999999994</v>
      </c>
      <c r="I817" s="130">
        <v>4.7040949678458503E-5</v>
      </c>
      <c r="K817" s="129">
        <v>802</v>
      </c>
      <c r="L817" s="119">
        <v>8.0299999999999994</v>
      </c>
      <c r="M817" s="130">
        <v>4.5469039179327203E-5</v>
      </c>
      <c r="O817" s="129">
        <v>802</v>
      </c>
      <c r="P817" s="119">
        <v>8.0299999999999994</v>
      </c>
      <c r="Q817" s="130">
        <v>1.23434390597035E-5</v>
      </c>
      <c r="S817" s="129">
        <v>802</v>
      </c>
      <c r="T817" s="119">
        <v>8.0299999999999994</v>
      </c>
      <c r="U817" s="130">
        <v>1.9418360923705001E-3</v>
      </c>
      <c r="W817" s="129">
        <v>802</v>
      </c>
      <c r="X817" s="119">
        <v>8.0299999999999994</v>
      </c>
      <c r="Y817" s="130">
        <v>5.2739203438134403E-4</v>
      </c>
    </row>
    <row r="818" spans="3:25" x14ac:dyDescent="0.25">
      <c r="C818" s="129">
        <v>803</v>
      </c>
      <c r="D818" s="118">
        <v>8.0399999999999991</v>
      </c>
      <c r="E818" s="130">
        <v>8.6878284028885396E-6</v>
      </c>
      <c r="G818" s="129">
        <v>803</v>
      </c>
      <c r="H818" s="119">
        <v>8.0399999999999991</v>
      </c>
      <c r="I818" s="130">
        <v>4.69560965161446E-5</v>
      </c>
      <c r="K818" s="129">
        <v>803</v>
      </c>
      <c r="L818" s="119">
        <v>8.0399999999999991</v>
      </c>
      <c r="M818" s="130">
        <v>4.5316737141076801E-5</v>
      </c>
      <c r="O818" s="129">
        <v>803</v>
      </c>
      <c r="P818" s="119">
        <v>8.0399999999999991</v>
      </c>
      <c r="Q818" s="130">
        <v>1.23212242984186E-5</v>
      </c>
      <c r="S818" s="129">
        <v>803</v>
      </c>
      <c r="T818" s="119">
        <v>8.0399999999999991</v>
      </c>
      <c r="U818" s="130">
        <v>1.9378772097483599E-3</v>
      </c>
      <c r="W818" s="129">
        <v>803</v>
      </c>
      <c r="X818" s="119">
        <v>8.0399999999999991</v>
      </c>
      <c r="Y818" s="130">
        <v>5.26504353106764E-4</v>
      </c>
    </row>
    <row r="819" spans="3:25" x14ac:dyDescent="0.25">
      <c r="C819" s="129">
        <v>804</v>
      </c>
      <c r="D819" s="118">
        <v>8.0500000000000007</v>
      </c>
      <c r="E819" s="130">
        <v>8.6736218315794497E-6</v>
      </c>
      <c r="G819" s="129">
        <v>804</v>
      </c>
      <c r="H819" s="119">
        <v>8.0500000000000007</v>
      </c>
      <c r="I819" s="130">
        <v>4.6870999094779703E-5</v>
      </c>
      <c r="K819" s="129">
        <v>804</v>
      </c>
      <c r="L819" s="119">
        <v>8.0500000000000007</v>
      </c>
      <c r="M819" s="130">
        <v>4.5164889943620102E-5</v>
      </c>
      <c r="O819" s="129">
        <v>804</v>
      </c>
      <c r="P819" s="119">
        <v>8.0500000000000007</v>
      </c>
      <c r="Q819" s="130">
        <v>1.22990643596834E-5</v>
      </c>
      <c r="S819" s="129">
        <v>804</v>
      </c>
      <c r="T819" s="119">
        <v>8.0500000000000007</v>
      </c>
      <c r="U819" s="130">
        <v>1.9339025922993E-3</v>
      </c>
      <c r="W819" s="129">
        <v>804</v>
      </c>
      <c r="X819" s="119">
        <v>8.0500000000000007</v>
      </c>
      <c r="Y819" s="130">
        <v>5.2560785670368703E-4</v>
      </c>
    </row>
    <row r="820" spans="3:25" x14ac:dyDescent="0.25">
      <c r="C820" s="129">
        <v>805</v>
      </c>
      <c r="D820" s="118">
        <v>8.06</v>
      </c>
      <c r="E820" s="130">
        <v>8.6594403035113494E-6</v>
      </c>
      <c r="G820" s="129">
        <v>805</v>
      </c>
      <c r="H820" s="119">
        <v>8.06</v>
      </c>
      <c r="I820" s="130">
        <v>4.67856613968429E-5</v>
      </c>
      <c r="K820" s="129">
        <v>805</v>
      </c>
      <c r="L820" s="119">
        <v>8.06</v>
      </c>
      <c r="M820" s="130">
        <v>4.5013497461422198E-5</v>
      </c>
      <c r="O820" s="129">
        <v>805</v>
      </c>
      <c r="P820" s="119">
        <v>8.06</v>
      </c>
      <c r="Q820" s="130">
        <v>1.2276959065517399E-5</v>
      </c>
      <c r="S820" s="129">
        <v>805</v>
      </c>
      <c r="T820" s="119">
        <v>8.06</v>
      </c>
      <c r="U820" s="130">
        <v>1.9299154908756901E-3</v>
      </c>
      <c r="W820" s="129">
        <v>805</v>
      </c>
      <c r="X820" s="119">
        <v>8.06</v>
      </c>
      <c r="Y820" s="130">
        <v>5.2470265694607398E-4</v>
      </c>
    </row>
    <row r="821" spans="3:25" x14ac:dyDescent="0.25">
      <c r="C821" s="129">
        <v>806</v>
      </c>
      <c r="D821" s="118">
        <v>8.07</v>
      </c>
      <c r="E821" s="130">
        <v>8.6452916804921401E-6</v>
      </c>
      <c r="G821" s="129">
        <v>806</v>
      </c>
      <c r="H821" s="119">
        <v>8.07</v>
      </c>
      <c r="I821" s="130">
        <v>4.6700087382618601E-5</v>
      </c>
      <c r="K821" s="129">
        <v>806</v>
      </c>
      <c r="L821" s="119">
        <v>8.07</v>
      </c>
      <c r="M821" s="130">
        <v>4.4862559547857801E-5</v>
      </c>
      <c r="O821" s="129">
        <v>806</v>
      </c>
      <c r="P821" s="119">
        <v>8.07</v>
      </c>
      <c r="Q821" s="130">
        <v>1.2254908238857599E-5</v>
      </c>
      <c r="S821" s="129">
        <v>806</v>
      </c>
      <c r="T821" s="119">
        <v>8.07</v>
      </c>
      <c r="U821" s="130">
        <v>1.9259153545074701E-3</v>
      </c>
      <c r="W821" s="129">
        <v>806</v>
      </c>
      <c r="X821" s="119">
        <v>8.07</v>
      </c>
      <c r="Y821" s="130">
        <v>5.2379007704160302E-4</v>
      </c>
    </row>
    <row r="822" spans="3:25" x14ac:dyDescent="0.25">
      <c r="C822" s="129">
        <v>807</v>
      </c>
      <c r="D822" s="118">
        <v>8.08</v>
      </c>
      <c r="E822" s="130">
        <v>8.6311679722013108E-6</v>
      </c>
      <c r="G822" s="129">
        <v>807</v>
      </c>
      <c r="H822" s="119">
        <v>8.08</v>
      </c>
      <c r="I822" s="130">
        <v>4.6614280990067E-5</v>
      </c>
      <c r="K822" s="129">
        <v>807</v>
      </c>
      <c r="L822" s="119">
        <v>8.08</v>
      </c>
      <c r="M822" s="130">
        <v>4.47120760355589E-5</v>
      </c>
      <c r="O822" s="129">
        <v>807</v>
      </c>
      <c r="P822" s="119">
        <v>8.08</v>
      </c>
      <c r="Q822" s="130">
        <v>1.22329117035509E-5</v>
      </c>
      <c r="S822" s="129">
        <v>807</v>
      </c>
      <c r="T822" s="119">
        <v>8.08</v>
      </c>
      <c r="U822" s="130">
        <v>1.9219003530360199E-3</v>
      </c>
      <c r="W822" s="129">
        <v>807</v>
      </c>
      <c r="X822" s="119">
        <v>8.08</v>
      </c>
      <c r="Y822" s="130">
        <v>5.22869474061806E-4</v>
      </c>
    </row>
    <row r="823" spans="3:25" x14ac:dyDescent="0.25">
      <c r="C823" s="129">
        <v>808</v>
      </c>
      <c r="D823" s="118">
        <v>8.09</v>
      </c>
      <c r="E823" s="130">
        <v>8.6170691769516297E-6</v>
      </c>
      <c r="G823" s="129">
        <v>808</v>
      </c>
      <c r="H823" s="119">
        <v>8.09</v>
      </c>
      <c r="I823" s="130">
        <v>4.6528246134706603E-5</v>
      </c>
      <c r="K823" s="129">
        <v>808</v>
      </c>
      <c r="L823" s="119">
        <v>8.09</v>
      </c>
      <c r="M823" s="130">
        <v>4.4562046736763498E-5</v>
      </c>
      <c r="O823" s="129">
        <v>808</v>
      </c>
      <c r="P823" s="119">
        <v>8.09</v>
      </c>
      <c r="Q823" s="130">
        <v>1.2210969284344101E-5</v>
      </c>
      <c r="S823" s="129">
        <v>808</v>
      </c>
      <c r="T823" s="119">
        <v>8.09</v>
      </c>
      <c r="U823" s="130">
        <v>1.9178707845623299E-3</v>
      </c>
      <c r="W823" s="129">
        <v>808</v>
      </c>
      <c r="X823" s="119">
        <v>8.09</v>
      </c>
      <c r="Y823" s="130">
        <v>5.2194048664978301E-4</v>
      </c>
    </row>
    <row r="824" spans="3:25" x14ac:dyDescent="0.25">
      <c r="C824" s="129">
        <v>809</v>
      </c>
      <c r="D824" s="118">
        <v>8.1</v>
      </c>
      <c r="E824" s="130">
        <v>8.6029952925045596E-6</v>
      </c>
      <c r="G824" s="129">
        <v>809</v>
      </c>
      <c r="H824" s="119">
        <v>8.1</v>
      </c>
      <c r="I824" s="130">
        <v>4.6441986709500298E-5</v>
      </c>
      <c r="K824" s="129">
        <v>809</v>
      </c>
      <c r="L824" s="119">
        <v>8.1</v>
      </c>
      <c r="M824" s="130">
        <v>4.44124714436581E-5</v>
      </c>
      <c r="O824" s="129">
        <v>809</v>
      </c>
      <c r="P824" s="119">
        <v>8.1</v>
      </c>
      <c r="Q824" s="130">
        <v>1.21890808068761E-5</v>
      </c>
      <c r="S824" s="129">
        <v>809</v>
      </c>
      <c r="T824" s="119">
        <v>8.1</v>
      </c>
      <c r="U824" s="130">
        <v>1.91383183886275E-3</v>
      </c>
      <c r="W824" s="129">
        <v>809</v>
      </c>
      <c r="X824" s="119">
        <v>8.1</v>
      </c>
      <c r="Y824" s="130">
        <v>5.2100329102964496E-4</v>
      </c>
    </row>
    <row r="825" spans="3:25" x14ac:dyDescent="0.25">
      <c r="C825" s="129">
        <v>810</v>
      </c>
      <c r="D825" s="118">
        <v>8.11</v>
      </c>
      <c r="E825" s="130">
        <v>8.5889463160767894E-6</v>
      </c>
      <c r="G825" s="129">
        <v>810</v>
      </c>
      <c r="H825" s="119">
        <v>8.11</v>
      </c>
      <c r="I825" s="130">
        <v>4.6355506584753603E-5</v>
      </c>
      <c r="K825" s="129">
        <v>810</v>
      </c>
      <c r="L825" s="119">
        <v>8.11</v>
      </c>
      <c r="M825" s="130">
        <v>4.42633499287147E-5</v>
      </c>
      <c r="O825" s="129">
        <v>810</v>
      </c>
      <c r="P825" s="119">
        <v>8.11</v>
      </c>
      <c r="Q825" s="130">
        <v>1.2167246097669401E-5</v>
      </c>
      <c r="S825" s="129">
        <v>810</v>
      </c>
      <c r="T825" s="119">
        <v>8.11</v>
      </c>
      <c r="U825" s="130">
        <v>1.90977893173513E-3</v>
      </c>
      <c r="W825" s="129">
        <v>810</v>
      </c>
      <c r="X825" s="119">
        <v>8.11</v>
      </c>
      <c r="Y825" s="130">
        <v>5.2005951150276995E-4</v>
      </c>
    </row>
    <row r="826" spans="3:25" x14ac:dyDescent="0.25">
      <c r="C826" s="129">
        <v>811</v>
      </c>
      <c r="D826" s="118">
        <v>8.1199999999999992</v>
      </c>
      <c r="E826" s="130">
        <v>8.5749222443467504E-6</v>
      </c>
      <c r="G826" s="129">
        <v>811</v>
      </c>
      <c r="H826" s="119">
        <v>8.1199999999999992</v>
      </c>
      <c r="I826" s="130">
        <v>4.6268809608008298E-5</v>
      </c>
      <c r="K826" s="129">
        <v>811</v>
      </c>
      <c r="L826" s="119">
        <v>8.1199999999999992</v>
      </c>
      <c r="M826" s="130">
        <v>4.4114681945022802E-5</v>
      </c>
      <c r="O826" s="129">
        <v>811</v>
      </c>
      <c r="P826" s="119">
        <v>8.1199999999999992</v>
      </c>
      <c r="Q826" s="130">
        <v>1.21454649841208E-5</v>
      </c>
      <c r="S826" s="129">
        <v>811</v>
      </c>
      <c r="T826" s="119">
        <v>8.1199999999999992</v>
      </c>
      <c r="U826" s="130">
        <v>1.90571229303632E-3</v>
      </c>
      <c r="W826" s="129">
        <v>811</v>
      </c>
      <c r="X826" s="119">
        <v>8.1199999999999992</v>
      </c>
      <c r="Y826" s="130">
        <v>5.1910765989765799E-4</v>
      </c>
    </row>
    <row r="827" spans="3:25" x14ac:dyDescent="0.25">
      <c r="C827" s="129">
        <v>812</v>
      </c>
      <c r="D827" s="118">
        <v>8.1300000000000008</v>
      </c>
      <c r="E827" s="130">
        <v>8.56092307346007E-6</v>
      </c>
      <c r="G827" s="129">
        <v>812</v>
      </c>
      <c r="H827" s="119">
        <v>8.1300000000000008</v>
      </c>
      <c r="I827" s="130">
        <v>4.6181899603953102E-5</v>
      </c>
      <c r="K827" s="129">
        <v>812</v>
      </c>
      <c r="L827" s="119">
        <v>8.1300000000000008</v>
      </c>
      <c r="M827" s="130">
        <v>4.3966467226620002E-5</v>
      </c>
      <c r="O827" s="129">
        <v>812</v>
      </c>
      <c r="P827" s="119">
        <v>8.1300000000000008</v>
      </c>
      <c r="Q827" s="130">
        <v>1.2123737294494501E-5</v>
      </c>
      <c r="S827" s="129">
        <v>812</v>
      </c>
      <c r="T827" s="119">
        <v>8.1300000000000008</v>
      </c>
      <c r="U827" s="130">
        <v>1.9016339275687499E-3</v>
      </c>
      <c r="W827" s="129">
        <v>812</v>
      </c>
      <c r="X827" s="119">
        <v>8.1300000000000008</v>
      </c>
      <c r="Y827" s="130">
        <v>5.1814784282416099E-4</v>
      </c>
    </row>
    <row r="828" spans="3:25" x14ac:dyDescent="0.25">
      <c r="C828" s="129">
        <v>813</v>
      </c>
      <c r="D828" s="118">
        <v>8.14</v>
      </c>
      <c r="E828" s="130">
        <v>8.5469487990363597E-6</v>
      </c>
      <c r="G828" s="129">
        <v>813</v>
      </c>
      <c r="H828" s="119">
        <v>8.14</v>
      </c>
      <c r="I828" s="130">
        <v>4.6094780374330297E-5</v>
      </c>
      <c r="K828" s="129">
        <v>813</v>
      </c>
      <c r="L828" s="119">
        <v>8.14</v>
      </c>
      <c r="M828" s="130">
        <v>4.3818705488816E-5</v>
      </c>
      <c r="O828" s="129">
        <v>813</v>
      </c>
      <c r="P828" s="119">
        <v>8.14</v>
      </c>
      <c r="Q828" s="130">
        <v>1.2102062857912801E-5</v>
      </c>
      <c r="S828" s="129">
        <v>813</v>
      </c>
      <c r="T828" s="119">
        <v>8.14</v>
      </c>
      <c r="U828" s="130">
        <v>1.89754551840747E-3</v>
      </c>
      <c r="W828" s="129">
        <v>813</v>
      </c>
      <c r="X828" s="119">
        <v>8.14</v>
      </c>
      <c r="Y828" s="130">
        <v>5.1718071497324598E-4</v>
      </c>
    </row>
    <row r="829" spans="3:25" x14ac:dyDescent="0.25">
      <c r="C829" s="129">
        <v>814</v>
      </c>
      <c r="D829" s="118">
        <v>8.15</v>
      </c>
      <c r="E829" s="130">
        <v>8.5329994161748698E-6</v>
      </c>
      <c r="G829" s="129">
        <v>814</v>
      </c>
      <c r="H829" s="119">
        <v>8.15</v>
      </c>
      <c r="I829" s="130">
        <v>4.6007455697855002E-5</v>
      </c>
      <c r="K829" s="129">
        <v>814</v>
      </c>
      <c r="L829" s="119">
        <v>8.15</v>
      </c>
      <c r="M829" s="130">
        <v>4.3671396428512802E-5</v>
      </c>
      <c r="O829" s="129">
        <v>814</v>
      </c>
      <c r="P829" s="119">
        <v>8.15</v>
      </c>
      <c r="Q829" s="130">
        <v>1.20804415043483E-5</v>
      </c>
      <c r="S829" s="129">
        <v>814</v>
      </c>
      <c r="T829" s="119">
        <v>8.15</v>
      </c>
      <c r="U829" s="130">
        <v>1.8934441881948399E-3</v>
      </c>
      <c r="W829" s="129">
        <v>814</v>
      </c>
      <c r="X829" s="119">
        <v>8.15</v>
      </c>
      <c r="Y829" s="130">
        <v>5.1620690300355004E-4</v>
      </c>
    </row>
    <row r="830" spans="3:25" x14ac:dyDescent="0.25">
      <c r="C830" s="129">
        <v>815</v>
      </c>
      <c r="D830" s="118">
        <v>8.16</v>
      </c>
      <c r="E830" s="130">
        <v>8.5190749194608305E-6</v>
      </c>
      <c r="G830" s="129">
        <v>815</v>
      </c>
      <c r="H830" s="119">
        <v>8.16</v>
      </c>
      <c r="I830" s="130">
        <v>4.5919929330134703E-5</v>
      </c>
      <c r="K830" s="129">
        <v>815</v>
      </c>
      <c r="L830" s="119">
        <v>8.16</v>
      </c>
      <c r="M830" s="130">
        <v>4.3524539724522703E-5</v>
      </c>
      <c r="O830" s="129">
        <v>815</v>
      </c>
      <c r="P830" s="119">
        <v>8.16</v>
      </c>
      <c r="Q830" s="130">
        <v>1.20588730646166E-5</v>
      </c>
      <c r="S830" s="129">
        <v>815</v>
      </c>
      <c r="T830" s="119">
        <v>8.16</v>
      </c>
      <c r="U830" s="130">
        <v>1.88933021515337E-3</v>
      </c>
      <c r="W830" s="129">
        <v>815</v>
      </c>
      <c r="X830" s="119">
        <v>8.16</v>
      </c>
      <c r="Y830" s="130">
        <v>5.1522542920036103E-4</v>
      </c>
    </row>
    <row r="831" spans="3:25" x14ac:dyDescent="0.25">
      <c r="C831" s="129">
        <v>816</v>
      </c>
      <c r="D831" s="118">
        <v>8.17</v>
      </c>
      <c r="E831" s="130">
        <v>8.5051753029707793E-6</v>
      </c>
      <c r="G831" s="129">
        <v>816</v>
      </c>
      <c r="H831" s="119">
        <v>8.17</v>
      </c>
      <c r="I831" s="130">
        <v>4.5832205003597198E-5</v>
      </c>
      <c r="K831" s="129">
        <v>816</v>
      </c>
      <c r="L831" s="119">
        <v>8.17</v>
      </c>
      <c r="M831" s="130">
        <v>4.3378135037877998E-5</v>
      </c>
      <c r="O831" s="129">
        <v>816</v>
      </c>
      <c r="P831" s="119">
        <v>8.17</v>
      </c>
      <c r="Q831" s="130">
        <v>1.2037357370367601E-5</v>
      </c>
      <c r="S831" s="129">
        <v>816</v>
      </c>
      <c r="T831" s="119">
        <v>8.17</v>
      </c>
      <c r="U831" s="130">
        <v>1.8852070842278999E-3</v>
      </c>
      <c r="W831" s="129">
        <v>816</v>
      </c>
      <c r="X831" s="119">
        <v>8.17</v>
      </c>
      <c r="Y831" s="130">
        <v>5.1423639724443499E-4</v>
      </c>
    </row>
    <row r="832" spans="3:25" x14ac:dyDescent="0.25">
      <c r="C832" s="129">
        <v>817</v>
      </c>
      <c r="D832" s="118">
        <v>8.18</v>
      </c>
      <c r="E832" s="130">
        <v>8.49130056027927E-6</v>
      </c>
      <c r="G832" s="129">
        <v>817</v>
      </c>
      <c r="H832" s="119">
        <v>8.18</v>
      </c>
      <c r="I832" s="130">
        <v>4.5744286427423799E-5</v>
      </c>
      <c r="K832" s="129">
        <v>817</v>
      </c>
      <c r="L832" s="119">
        <v>8.18</v>
      </c>
      <c r="M832" s="130">
        <v>4.3232182012139602E-5</v>
      </c>
      <c r="O832" s="129">
        <v>817</v>
      </c>
      <c r="P832" s="119">
        <v>8.18</v>
      </c>
      <c r="Q832" s="130">
        <v>1.20158942540783E-5</v>
      </c>
      <c r="S832" s="129">
        <v>817</v>
      </c>
      <c r="T832" s="119">
        <v>8.18</v>
      </c>
      <c r="U832" s="130">
        <v>1.8810733687654199E-3</v>
      </c>
      <c r="W832" s="129">
        <v>817</v>
      </c>
      <c r="X832" s="119">
        <v>8.18</v>
      </c>
      <c r="Y832" s="130">
        <v>5.1324088308188202E-4</v>
      </c>
    </row>
    <row r="833" spans="3:25" x14ac:dyDescent="0.25">
      <c r="C833" s="129">
        <v>818</v>
      </c>
      <c r="D833" s="118">
        <v>8.19</v>
      </c>
      <c r="E833" s="130">
        <v>8.4774506844642697E-6</v>
      </c>
      <c r="G833" s="129">
        <v>818</v>
      </c>
      <c r="H833" s="119">
        <v>8.19</v>
      </c>
      <c r="I833" s="130">
        <v>4.5656177287484597E-5</v>
      </c>
      <c r="K833" s="129">
        <v>818</v>
      </c>
      <c r="L833" s="119">
        <v>8.19</v>
      </c>
      <c r="M833" s="130">
        <v>4.30866802737044E-5</v>
      </c>
      <c r="O833" s="129">
        <v>818</v>
      </c>
      <c r="P833" s="119">
        <v>8.19</v>
      </c>
      <c r="Q833" s="130">
        <v>1.19944835490451E-5</v>
      </c>
      <c r="S833" s="129">
        <v>818</v>
      </c>
      <c r="T833" s="119">
        <v>8.19</v>
      </c>
      <c r="U833" s="130">
        <v>1.87692778848148E-3</v>
      </c>
      <c r="W833" s="129">
        <v>818</v>
      </c>
      <c r="X833" s="119">
        <v>8.19</v>
      </c>
      <c r="Y833" s="130">
        <v>5.12238630416351E-4</v>
      </c>
    </row>
    <row r="834" spans="3:25" x14ac:dyDescent="0.25">
      <c r="C834" s="129">
        <v>819</v>
      </c>
      <c r="D834" s="118">
        <v>8.1999999999999993</v>
      </c>
      <c r="E834" s="130">
        <v>8.4636256681128799E-6</v>
      </c>
      <c r="G834" s="129">
        <v>819</v>
      </c>
      <c r="H834" s="119">
        <v>8.1999999999999993</v>
      </c>
      <c r="I834" s="130">
        <v>4.5567881246279101E-5</v>
      </c>
      <c r="K834" s="129">
        <v>819</v>
      </c>
      <c r="L834" s="119">
        <v>8.1999999999999993</v>
      </c>
      <c r="M834" s="130">
        <v>4.2941629432099901E-5</v>
      </c>
      <c r="O834" s="129">
        <v>819</v>
      </c>
      <c r="P834" s="119">
        <v>8.1999999999999993</v>
      </c>
      <c r="Q834" s="130">
        <v>1.19731250893762E-5</v>
      </c>
      <c r="S834" s="129">
        <v>819</v>
      </c>
      <c r="T834" s="119">
        <v>8.1999999999999993</v>
      </c>
      <c r="U834" s="130">
        <v>1.8727706106683999E-3</v>
      </c>
      <c r="W834" s="129">
        <v>819</v>
      </c>
      <c r="X834" s="119">
        <v>8.1999999999999993</v>
      </c>
      <c r="Y834" s="130">
        <v>5.1122911459073705E-4</v>
      </c>
    </row>
    <row r="835" spans="3:25" x14ac:dyDescent="0.25">
      <c r="C835" s="129">
        <v>820</v>
      </c>
      <c r="D835" s="118">
        <v>8.2100000000000009</v>
      </c>
      <c r="E835" s="130">
        <v>8.44982550332734E-6</v>
      </c>
      <c r="G835" s="129">
        <v>820</v>
      </c>
      <c r="H835" s="119">
        <v>8.2100000000000009</v>
      </c>
      <c r="I835" s="130">
        <v>4.5479418351108898E-5</v>
      </c>
      <c r="K835" s="129">
        <v>820</v>
      </c>
      <c r="L835" s="119">
        <v>8.2100000000000009</v>
      </c>
      <c r="M835" s="130">
        <v>4.2797029080284198E-5</v>
      </c>
      <c r="O835" s="129">
        <v>820</v>
      </c>
      <c r="P835" s="119">
        <v>8.2100000000000009</v>
      </c>
      <c r="Q835" s="130">
        <v>1.1951818709984299E-5</v>
      </c>
      <c r="S835" s="129">
        <v>820</v>
      </c>
      <c r="T835" s="119">
        <v>8.2100000000000009</v>
      </c>
      <c r="U835" s="130">
        <v>1.86860652151358E-3</v>
      </c>
      <c r="W835" s="129">
        <v>820</v>
      </c>
      <c r="X835" s="119">
        <v>8.2100000000000009</v>
      </c>
      <c r="Y835" s="130">
        <v>5.1021243638179801E-4</v>
      </c>
    </row>
    <row r="836" spans="3:25" x14ac:dyDescent="0.25">
      <c r="C836" s="129">
        <v>821</v>
      </c>
      <c r="D836" s="118">
        <v>8.2200000000000006</v>
      </c>
      <c r="E836" s="130">
        <v>8.4360501817309208E-6</v>
      </c>
      <c r="G836" s="129">
        <v>821</v>
      </c>
      <c r="H836" s="119">
        <v>8.2200000000000006</v>
      </c>
      <c r="I836" s="130">
        <v>4.5390830986501701E-5</v>
      </c>
      <c r="K836" s="129">
        <v>821</v>
      </c>
      <c r="L836" s="119">
        <v>8.2200000000000006</v>
      </c>
      <c r="M836" s="130">
        <v>4.2652878794939899E-5</v>
      </c>
      <c r="O836" s="129">
        <v>821</v>
      </c>
      <c r="P836" s="119">
        <v>8.2200000000000006</v>
      </c>
      <c r="Q836" s="130">
        <v>1.1930564246578899E-5</v>
      </c>
      <c r="S836" s="129">
        <v>821</v>
      </c>
      <c r="T836" s="119">
        <v>8.2200000000000006</v>
      </c>
      <c r="U836" s="130">
        <v>1.8644315459085401E-3</v>
      </c>
      <c r="W836" s="129">
        <v>821</v>
      </c>
      <c r="X836" s="119">
        <v>8.2200000000000006</v>
      </c>
      <c r="Y836" s="130">
        <v>5.0919003562420798E-4</v>
      </c>
    </row>
    <row r="837" spans="3:25" x14ac:dyDescent="0.25">
      <c r="C837" s="129">
        <v>822</v>
      </c>
      <c r="D837" s="118">
        <v>8.23</v>
      </c>
      <c r="E837" s="130">
        <v>8.4222996944727602E-6</v>
      </c>
      <c r="G837" s="129">
        <v>822</v>
      </c>
      <c r="H837" s="119">
        <v>8.23</v>
      </c>
      <c r="I837" s="130">
        <v>4.5302067086278401E-5</v>
      </c>
      <c r="K837" s="129">
        <v>822</v>
      </c>
      <c r="L837" s="119">
        <v>8.23</v>
      </c>
      <c r="M837" s="130">
        <v>4.2509198817589903E-5</v>
      </c>
      <c r="O837" s="129">
        <v>822</v>
      </c>
      <c r="P837" s="119">
        <v>8.23</v>
      </c>
      <c r="Q837" s="130">
        <v>1.19093615356599E-5</v>
      </c>
      <c r="S837" s="129">
        <v>822</v>
      </c>
      <c r="T837" s="119">
        <v>8.23</v>
      </c>
      <c r="U837" s="130">
        <v>1.86024571926533E-3</v>
      </c>
      <c r="W837" s="129">
        <v>822</v>
      </c>
      <c r="X837" s="119">
        <v>8.23</v>
      </c>
      <c r="Y837" s="130">
        <v>5.0816088811047905E-4</v>
      </c>
    </row>
    <row r="838" spans="3:25" x14ac:dyDescent="0.25">
      <c r="C838" s="129">
        <v>823</v>
      </c>
      <c r="D838" s="118">
        <v>8.24</v>
      </c>
      <c r="E838" s="130">
        <v>8.4085740322343606E-6</v>
      </c>
      <c r="G838" s="129">
        <v>823</v>
      </c>
      <c r="H838" s="119">
        <v>8.24</v>
      </c>
      <c r="I838" s="130">
        <v>4.5213130220229899E-5</v>
      </c>
      <c r="K838" s="129">
        <v>823</v>
      </c>
      <c r="L838" s="119">
        <v>8.24</v>
      </c>
      <c r="M838" s="130">
        <v>4.2365986471655601E-5</v>
      </c>
      <c r="O838" s="129">
        <v>823</v>
      </c>
      <c r="P838" s="119">
        <v>8.24</v>
      </c>
      <c r="Q838" s="130">
        <v>1.1888210414509699E-5</v>
      </c>
      <c r="S838" s="129">
        <v>823</v>
      </c>
      <c r="T838" s="119">
        <v>8.24</v>
      </c>
      <c r="U838" s="130">
        <v>1.8560501263228499E-3</v>
      </c>
      <c r="W838" s="129">
        <v>823</v>
      </c>
      <c r="X838" s="119">
        <v>8.24</v>
      </c>
      <c r="Y838" s="130">
        <v>5.0712486465260599E-4</v>
      </c>
    </row>
    <row r="839" spans="3:25" x14ac:dyDescent="0.25">
      <c r="C839" s="129">
        <v>824</v>
      </c>
      <c r="D839" s="118">
        <v>8.25</v>
      </c>
      <c r="E839" s="130">
        <v>8.3948731852346107E-6</v>
      </c>
      <c r="G839" s="129">
        <v>824</v>
      </c>
      <c r="H839" s="119">
        <v>8.25</v>
      </c>
      <c r="I839" s="130">
        <v>4.5124023934583499E-5</v>
      </c>
      <c r="K839" s="129">
        <v>824</v>
      </c>
      <c r="L839" s="119">
        <v>8.25</v>
      </c>
      <c r="M839" s="130">
        <v>4.2223222353557698E-5</v>
      </c>
      <c r="O839" s="129">
        <v>824</v>
      </c>
      <c r="P839" s="119">
        <v>8.25</v>
      </c>
      <c r="Q839" s="130">
        <v>1.18671107211866E-5</v>
      </c>
      <c r="S839" s="129">
        <v>824</v>
      </c>
      <c r="T839" s="119">
        <v>8.25</v>
      </c>
      <c r="U839" s="130">
        <v>1.85184789879782E-3</v>
      </c>
      <c r="W839" s="129">
        <v>824</v>
      </c>
      <c r="X839" s="119">
        <v>8.25</v>
      </c>
      <c r="Y839" s="130">
        <v>5.0608217602534397E-4</v>
      </c>
    </row>
    <row r="840" spans="3:25" x14ac:dyDescent="0.25">
      <c r="C840" s="129">
        <v>825</v>
      </c>
      <c r="D840" s="118">
        <v>8.26</v>
      </c>
      <c r="E840" s="130">
        <v>8.3811971432358095E-6</v>
      </c>
      <c r="G840" s="129">
        <v>825</v>
      </c>
      <c r="H840" s="119">
        <v>8.26</v>
      </c>
      <c r="I840" s="130">
        <v>4.5034751751964501E-5</v>
      </c>
      <c r="K840" s="129">
        <v>825</v>
      </c>
      <c r="L840" s="119">
        <v>8.26</v>
      </c>
      <c r="M840" s="130">
        <v>4.2080905982215298E-5</v>
      </c>
      <c r="O840" s="129">
        <v>825</v>
      </c>
      <c r="P840" s="119">
        <v>8.26</v>
      </c>
      <c r="Q840" s="130">
        <v>1.18460622945176E-5</v>
      </c>
      <c r="S840" s="129">
        <v>825</v>
      </c>
      <c r="T840" s="119">
        <v>8.26</v>
      </c>
      <c r="U840" s="130">
        <v>1.8476355438671701E-3</v>
      </c>
      <c r="W840" s="129">
        <v>825</v>
      </c>
      <c r="X840" s="119">
        <v>8.26</v>
      </c>
      <c r="Y840" s="130">
        <v>5.0503422995647803E-4</v>
      </c>
    </row>
    <row r="841" spans="3:25" x14ac:dyDescent="0.25">
      <c r="C841" s="129">
        <v>826</v>
      </c>
      <c r="D841" s="118">
        <v>8.27</v>
      </c>
      <c r="E841" s="130">
        <v>8.3675458955484302E-6</v>
      </c>
      <c r="G841" s="129">
        <v>826</v>
      </c>
      <c r="H841" s="119">
        <v>8.27</v>
      </c>
      <c r="I841" s="130">
        <v>4.49453171713789E-5</v>
      </c>
      <c r="K841" s="129">
        <v>826</v>
      </c>
      <c r="L841" s="119">
        <v>8.27</v>
      </c>
      <c r="M841" s="130">
        <v>4.1939036861631599E-5</v>
      </c>
      <c r="O841" s="129">
        <v>826</v>
      </c>
      <c r="P841" s="119">
        <v>8.27</v>
      </c>
      <c r="Q841" s="130">
        <v>1.18250649740923E-5</v>
      </c>
      <c r="S841" s="129">
        <v>826</v>
      </c>
      <c r="T841" s="119">
        <v>8.27</v>
      </c>
      <c r="U841" s="130">
        <v>1.8434133105447699E-3</v>
      </c>
      <c r="W841" s="129">
        <v>826</v>
      </c>
      <c r="X841" s="119">
        <v>8.27</v>
      </c>
      <c r="Y841" s="130">
        <v>5.0397968805245095E-4</v>
      </c>
    </row>
    <row r="842" spans="3:25" x14ac:dyDescent="0.25">
      <c r="C842" s="129">
        <v>827</v>
      </c>
      <c r="D842" s="118">
        <v>8.2799999999999994</v>
      </c>
      <c r="E842" s="130">
        <v>8.3539194310368794E-6</v>
      </c>
      <c r="G842" s="129">
        <v>827</v>
      </c>
      <c r="H842" s="119">
        <v>8.2799999999999994</v>
      </c>
      <c r="I842" s="130">
        <v>4.48557236681827E-5</v>
      </c>
      <c r="K842" s="129">
        <v>827</v>
      </c>
      <c r="L842" s="119">
        <v>8.2799999999999994</v>
      </c>
      <c r="M842" s="130">
        <v>4.18167994312966E-5</v>
      </c>
      <c r="O842" s="129">
        <v>827</v>
      </c>
      <c r="P842" s="119">
        <v>8.2799999999999994</v>
      </c>
      <c r="Q842" s="130">
        <v>1.1804118600254799E-5</v>
      </c>
      <c r="S842" s="129">
        <v>827</v>
      </c>
      <c r="T842" s="119">
        <v>8.2799999999999994</v>
      </c>
      <c r="U842" s="130">
        <v>1.8391830582798201E-3</v>
      </c>
      <c r="W842" s="129">
        <v>827</v>
      </c>
      <c r="X842" s="119">
        <v>8.2799999999999994</v>
      </c>
      <c r="Y842" s="130">
        <v>5.0291864609128397E-4</v>
      </c>
    </row>
    <row r="843" spans="3:25" x14ac:dyDescent="0.25">
      <c r="C843" s="129">
        <v>828</v>
      </c>
      <c r="D843" s="118">
        <v>8.2899999999999991</v>
      </c>
      <c r="E843" s="130">
        <v>8.3403177381252306E-6</v>
      </c>
      <c r="G843" s="129">
        <v>828</v>
      </c>
      <c r="H843" s="119">
        <v>8.2899999999999991</v>
      </c>
      <c r="I843" s="130">
        <v>4.4765974694064198E-5</v>
      </c>
      <c r="K843" s="129">
        <v>828</v>
      </c>
      <c r="L843" s="119">
        <v>8.2899999999999991</v>
      </c>
      <c r="M843" s="130">
        <v>4.1719776346898197E-5</v>
      </c>
      <c r="O843" s="129">
        <v>828</v>
      </c>
      <c r="P843" s="119">
        <v>8.2899999999999991</v>
      </c>
      <c r="Q843" s="130">
        <v>1.17832230140985E-5</v>
      </c>
      <c r="S843" s="129">
        <v>828</v>
      </c>
      <c r="T843" s="119">
        <v>8.2899999999999991</v>
      </c>
      <c r="U843" s="130">
        <v>1.834946229271E-3</v>
      </c>
      <c r="W843" s="129">
        <v>828</v>
      </c>
      <c r="X843" s="119">
        <v>8.2899999999999991</v>
      </c>
      <c r="Y843" s="130">
        <v>5.0185159512358701E-4</v>
      </c>
    </row>
    <row r="844" spans="3:25" x14ac:dyDescent="0.25">
      <c r="C844" s="129">
        <v>829</v>
      </c>
      <c r="D844" s="118">
        <v>8.3000000000000007</v>
      </c>
      <c r="E844" s="130">
        <v>8.3267408048018501E-6</v>
      </c>
      <c r="G844" s="129">
        <v>829</v>
      </c>
      <c r="H844" s="119">
        <v>8.3000000000000007</v>
      </c>
      <c r="I844" s="130">
        <v>4.4676073677035498E-5</v>
      </c>
      <c r="K844" s="129">
        <v>829</v>
      </c>
      <c r="L844" s="119">
        <v>8.3000000000000007</v>
      </c>
      <c r="M844" s="130">
        <v>4.1622745960107001E-5</v>
      </c>
      <c r="O844" s="129">
        <v>829</v>
      </c>
      <c r="P844" s="119">
        <v>8.3000000000000007</v>
      </c>
      <c r="Q844" s="130">
        <v>1.1762378057458799E-5</v>
      </c>
      <c r="S844" s="129">
        <v>829</v>
      </c>
      <c r="T844" s="119">
        <v>8.3000000000000007</v>
      </c>
      <c r="U844" s="130">
        <v>1.83070021568826E-3</v>
      </c>
      <c r="W844" s="129">
        <v>829</v>
      </c>
      <c r="X844" s="119">
        <v>8.3000000000000007</v>
      </c>
      <c r="Y844" s="130">
        <v>5.0077934278062498E-4</v>
      </c>
    </row>
    <row r="845" spans="3:25" x14ac:dyDescent="0.25">
      <c r="C845" s="129">
        <v>830</v>
      </c>
      <c r="D845" s="118">
        <v>8.31</v>
      </c>
      <c r="E845" s="130">
        <v>8.3131886186251403E-6</v>
      </c>
      <c r="G845" s="129">
        <v>830</v>
      </c>
      <c r="H845" s="119">
        <v>8.31</v>
      </c>
      <c r="I845" s="130">
        <v>4.4586024021411599E-5</v>
      </c>
      <c r="K845" s="129">
        <v>830</v>
      </c>
      <c r="L845" s="119">
        <v>8.31</v>
      </c>
      <c r="M845" s="130">
        <v>4.1525711234201897E-5</v>
      </c>
      <c r="O845" s="129">
        <v>830</v>
      </c>
      <c r="P845" s="119">
        <v>8.31</v>
      </c>
      <c r="Q845" s="130">
        <v>1.17415835729067E-5</v>
      </c>
      <c r="S845" s="129">
        <v>830</v>
      </c>
      <c r="T845" s="119">
        <v>8.31</v>
      </c>
      <c r="U845" s="130">
        <v>1.8264452565100401E-3</v>
      </c>
      <c r="W845" s="129">
        <v>830</v>
      </c>
      <c r="X845" s="119">
        <v>8.31</v>
      </c>
      <c r="Y845" s="130">
        <v>4.9970086211739999E-4</v>
      </c>
    </row>
    <row r="846" spans="3:25" x14ac:dyDescent="0.25">
      <c r="C846" s="129">
        <v>831</v>
      </c>
      <c r="D846" s="118">
        <v>8.32</v>
      </c>
      <c r="E846" s="130">
        <v>8.2996611667285994E-6</v>
      </c>
      <c r="G846" s="129">
        <v>831</v>
      </c>
      <c r="H846" s="119">
        <v>8.32</v>
      </c>
      <c r="I846" s="130">
        <v>4.4495829107810097E-5</v>
      </c>
      <c r="K846" s="129">
        <v>831</v>
      </c>
      <c r="L846" s="119">
        <v>8.32</v>
      </c>
      <c r="M846" s="130">
        <v>4.1428675097760101E-5</v>
      </c>
      <c r="O846" s="129">
        <v>831</v>
      </c>
      <c r="P846" s="119">
        <v>8.32</v>
      </c>
      <c r="Q846" s="130">
        <v>1.1720839403742399E-5</v>
      </c>
      <c r="S846" s="129">
        <v>831</v>
      </c>
      <c r="T846" s="119">
        <v>8.32</v>
      </c>
      <c r="U846" s="130">
        <v>1.82218372655637E-3</v>
      </c>
      <c r="W846" s="129">
        <v>831</v>
      </c>
      <c r="X846" s="119">
        <v>8.32</v>
      </c>
      <c r="Y846" s="130">
        <v>4.9861624609669295E-4</v>
      </c>
    </row>
    <row r="847" spans="3:25" x14ac:dyDescent="0.25">
      <c r="C847" s="129">
        <v>832</v>
      </c>
      <c r="D847" s="118">
        <v>8.33</v>
      </c>
      <c r="E847" s="130">
        <v>8.2861584358260194E-6</v>
      </c>
      <c r="G847" s="129">
        <v>832</v>
      </c>
      <c r="H847" s="119">
        <v>8.33</v>
      </c>
      <c r="I847" s="130">
        <v>4.4405492293146101E-5</v>
      </c>
      <c r="K847" s="129">
        <v>832</v>
      </c>
      <c r="L847" s="119">
        <v>8.33</v>
      </c>
      <c r="M847" s="130">
        <v>4.1331640444937603E-5</v>
      </c>
      <c r="O847" s="129">
        <v>832</v>
      </c>
      <c r="P847" s="119">
        <v>8.33</v>
      </c>
      <c r="Q847" s="130">
        <v>1.17001453939893E-5</v>
      </c>
      <c r="S847" s="129">
        <v>832</v>
      </c>
      <c r="T847" s="119">
        <v>8.33</v>
      </c>
      <c r="U847" s="130">
        <v>1.81791590059682E-3</v>
      </c>
      <c r="W847" s="129">
        <v>832</v>
      </c>
      <c r="X847" s="119">
        <v>8.33</v>
      </c>
      <c r="Y847" s="130">
        <v>4.9752621207638898E-4</v>
      </c>
    </row>
    <row r="848" spans="3:25" x14ac:dyDescent="0.25">
      <c r="C848" s="129">
        <v>833</v>
      </c>
      <c r="D848" s="118">
        <v>8.34</v>
      </c>
      <c r="E848" s="130">
        <v>8.2726804122166796E-6</v>
      </c>
      <c r="G848" s="129">
        <v>833</v>
      </c>
      <c r="H848" s="119">
        <v>8.34</v>
      </c>
      <c r="I848" s="130">
        <v>4.4315016910632398E-5</v>
      </c>
      <c r="K848" s="129">
        <v>833</v>
      </c>
      <c r="L848" s="119">
        <v>8.34</v>
      </c>
      <c r="M848" s="130">
        <v>4.1234610135746802E-5</v>
      </c>
      <c r="O848" s="129">
        <v>833</v>
      </c>
      <c r="P848" s="119">
        <v>8.34</v>
      </c>
      <c r="Q848" s="130">
        <v>1.16795092016973E-5</v>
      </c>
      <c r="S848" s="129">
        <v>833</v>
      </c>
      <c r="T848" s="119">
        <v>8.34</v>
      </c>
      <c r="U848" s="130">
        <v>1.8136397939927901E-3</v>
      </c>
      <c r="W848" s="129">
        <v>833</v>
      </c>
      <c r="X848" s="119">
        <v>8.34</v>
      </c>
      <c r="Y848" s="130">
        <v>4.9643107593801497E-4</v>
      </c>
    </row>
    <row r="849" spans="3:25" x14ac:dyDescent="0.25">
      <c r="C849" s="129">
        <v>834</v>
      </c>
      <c r="D849" s="118">
        <v>8.35</v>
      </c>
      <c r="E849" s="130">
        <v>8.2592270817903901E-6</v>
      </c>
      <c r="G849" s="129">
        <v>834</v>
      </c>
      <c r="H849" s="119">
        <v>8.35</v>
      </c>
      <c r="I849" s="130">
        <v>4.4224406269781999E-5</v>
      </c>
      <c r="K849" s="129">
        <v>834</v>
      </c>
      <c r="L849" s="119">
        <v>8.35</v>
      </c>
      <c r="M849" s="130">
        <v>4.1137586996338299E-5</v>
      </c>
      <c r="O849" s="129">
        <v>834</v>
      </c>
      <c r="P849" s="119">
        <v>8.35</v>
      </c>
      <c r="Q849" s="130">
        <v>1.1658922968780399E-5</v>
      </c>
      <c r="S849" s="129">
        <v>834</v>
      </c>
      <c r="T849" s="119">
        <v>8.35</v>
      </c>
      <c r="U849" s="130">
        <v>1.8093556360022399E-3</v>
      </c>
      <c r="W849" s="129">
        <v>834</v>
      </c>
      <c r="X849" s="119">
        <v>8.35</v>
      </c>
      <c r="Y849" s="130">
        <v>4.9533006792211801E-4</v>
      </c>
    </row>
    <row r="850" spans="3:25" x14ac:dyDescent="0.25">
      <c r="C850" s="129">
        <v>835</v>
      </c>
      <c r="D850" s="118">
        <v>8.36</v>
      </c>
      <c r="E850" s="130">
        <v>8.2457984300322892E-6</v>
      </c>
      <c r="G850" s="129">
        <v>835</v>
      </c>
      <c r="H850" s="119">
        <v>8.36</v>
      </c>
      <c r="I850" s="130">
        <v>4.41336636564134E-5</v>
      </c>
      <c r="K850" s="129">
        <v>835</v>
      </c>
      <c r="L850" s="119">
        <v>8.36</v>
      </c>
      <c r="M850" s="130">
        <v>4.1040573819272799E-5</v>
      </c>
      <c r="O850" s="129">
        <v>835</v>
      </c>
      <c r="P850" s="119">
        <v>8.36</v>
      </c>
      <c r="Q850" s="130">
        <v>1.16383863805527E-5</v>
      </c>
      <c r="S850" s="129">
        <v>835</v>
      </c>
      <c r="T850" s="119">
        <v>8.36</v>
      </c>
      <c r="U850" s="130">
        <v>1.8050660648197101E-3</v>
      </c>
      <c r="W850" s="129">
        <v>835</v>
      </c>
      <c r="X850" s="119">
        <v>8.36</v>
      </c>
      <c r="Y850" s="130">
        <v>4.9422327821418499E-4</v>
      </c>
    </row>
    <row r="851" spans="3:25" x14ac:dyDescent="0.25">
      <c r="C851" s="129">
        <v>836</v>
      </c>
      <c r="D851" s="118">
        <v>8.3699999999999992</v>
      </c>
      <c r="E851" s="130">
        <v>8.23240046868977E-6</v>
      </c>
      <c r="G851" s="129">
        <v>836</v>
      </c>
      <c r="H851" s="119">
        <v>8.3699999999999992</v>
      </c>
      <c r="I851" s="130">
        <v>4.4042792332665803E-5</v>
      </c>
      <c r="K851" s="129">
        <v>836</v>
      </c>
      <c r="L851" s="119">
        <v>8.3699999999999992</v>
      </c>
      <c r="M851" s="130">
        <v>4.0943573363799897E-5</v>
      </c>
      <c r="O851" s="129">
        <v>836</v>
      </c>
      <c r="P851" s="119">
        <v>8.3699999999999992</v>
      </c>
      <c r="Q851" s="130">
        <v>1.1617899284170501E-5</v>
      </c>
      <c r="S851" s="129">
        <v>836</v>
      </c>
      <c r="T851" s="119">
        <v>8.3699999999999992</v>
      </c>
      <c r="U851" s="130">
        <v>1.80077069515555E-3</v>
      </c>
      <c r="W851" s="129">
        <v>836</v>
      </c>
      <c r="X851" s="119">
        <v>8.3699999999999992</v>
      </c>
      <c r="Y851" s="130">
        <v>4.9311160006662396E-4</v>
      </c>
    </row>
    <row r="852" spans="3:25" x14ac:dyDescent="0.25">
      <c r="C852" s="129">
        <v>837</v>
      </c>
      <c r="D852" s="118">
        <v>8.3800000000000008</v>
      </c>
      <c r="E852" s="130">
        <v>8.21902811401352E-6</v>
      </c>
      <c r="G852" s="129">
        <v>837</v>
      </c>
      <c r="H852" s="119">
        <v>8.3800000000000008</v>
      </c>
      <c r="I852" s="130">
        <v>4.3951795537007201E-5</v>
      </c>
      <c r="K852" s="129">
        <v>837</v>
      </c>
      <c r="L852" s="119">
        <v>8.3800000000000008</v>
      </c>
      <c r="M852" s="130">
        <v>4.0846588356135799E-5</v>
      </c>
      <c r="O852" s="129">
        <v>837</v>
      </c>
      <c r="P852" s="119">
        <v>8.3800000000000008</v>
      </c>
      <c r="Q852" s="130">
        <v>1.15974615274812E-5</v>
      </c>
      <c r="S852" s="129">
        <v>837</v>
      </c>
      <c r="T852" s="119">
        <v>8.3800000000000008</v>
      </c>
      <c r="U852" s="130">
        <v>1.79646791111809E-3</v>
      </c>
      <c r="W852" s="129">
        <v>837</v>
      </c>
      <c r="X852" s="119">
        <v>8.3800000000000008</v>
      </c>
      <c r="Y852" s="130">
        <v>4.9199495887053998E-4</v>
      </c>
    </row>
    <row r="853" spans="3:25" x14ac:dyDescent="0.25">
      <c r="C853" s="129">
        <v>838</v>
      </c>
      <c r="D853" s="118">
        <v>8.39</v>
      </c>
      <c r="E853" s="130">
        <v>8.2056803451175303E-6</v>
      </c>
      <c r="G853" s="129">
        <v>838</v>
      </c>
      <c r="H853" s="119">
        <v>8.39</v>
      </c>
      <c r="I853" s="130">
        <v>4.3860676484254197E-5</v>
      </c>
      <c r="K853" s="129">
        <v>838</v>
      </c>
      <c r="L853" s="119">
        <v>8.39</v>
      </c>
      <c r="M853" s="130">
        <v>4.0749621489731598E-5</v>
      </c>
      <c r="O853" s="129">
        <v>838</v>
      </c>
      <c r="P853" s="119">
        <v>8.39</v>
      </c>
      <c r="Q853" s="130">
        <v>1.1577072959017499E-5</v>
      </c>
      <c r="S853" s="129">
        <v>838</v>
      </c>
      <c r="T853" s="119">
        <v>8.39</v>
      </c>
      <c r="U853" s="130">
        <v>1.79215793255345E-3</v>
      </c>
      <c r="W853" s="129">
        <v>838</v>
      </c>
      <c r="X853" s="119">
        <v>8.39</v>
      </c>
      <c r="Y853" s="130">
        <v>4.9087279132825298E-4</v>
      </c>
    </row>
    <row r="854" spans="3:25" x14ac:dyDescent="0.25">
      <c r="C854" s="129">
        <v>839</v>
      </c>
      <c r="D854" s="118">
        <v>8.4</v>
      </c>
      <c r="E854" s="130">
        <v>8.1923571462116395E-6</v>
      </c>
      <c r="G854" s="129">
        <v>839</v>
      </c>
      <c r="H854" s="119">
        <v>8.4</v>
      </c>
      <c r="I854" s="130">
        <v>4.37694817744373E-5</v>
      </c>
      <c r="K854" s="129">
        <v>839</v>
      </c>
      <c r="L854" s="119">
        <v>8.4</v>
      </c>
      <c r="M854" s="130">
        <v>4.0652675425548299E-5</v>
      </c>
      <c r="O854" s="129">
        <v>839</v>
      </c>
      <c r="P854" s="119">
        <v>8.4</v>
      </c>
      <c r="Q854" s="130">
        <v>1.1556733427991201E-5</v>
      </c>
      <c r="S854" s="129">
        <v>839</v>
      </c>
      <c r="T854" s="119">
        <v>8.4</v>
      </c>
      <c r="U854" s="130">
        <v>1.7878434163526599E-3</v>
      </c>
      <c r="W854" s="129">
        <v>839</v>
      </c>
      <c r="X854" s="119">
        <v>8.4</v>
      </c>
      <c r="Y854" s="130">
        <v>4.8974518488853805E-4</v>
      </c>
    </row>
    <row r="855" spans="3:25" x14ac:dyDescent="0.25">
      <c r="C855" s="129">
        <v>840</v>
      </c>
      <c r="D855" s="118">
        <v>8.41</v>
      </c>
      <c r="E855" s="130">
        <v>8.1790585011234596E-6</v>
      </c>
      <c r="G855" s="129">
        <v>840</v>
      </c>
      <c r="H855" s="119">
        <v>8.41</v>
      </c>
      <c r="I855" s="130">
        <v>4.3678193454079698E-5</v>
      </c>
      <c r="K855" s="129">
        <v>840</v>
      </c>
      <c r="L855" s="119">
        <v>8.41</v>
      </c>
      <c r="M855" s="130">
        <v>4.05557527923305E-5</v>
      </c>
      <c r="O855" s="129">
        <v>840</v>
      </c>
      <c r="P855" s="119">
        <v>8.41</v>
      </c>
      <c r="Q855" s="130">
        <v>1.1536442784288201E-5</v>
      </c>
      <c r="S855" s="129">
        <v>840</v>
      </c>
      <c r="T855" s="119">
        <v>8.41</v>
      </c>
      <c r="U855" s="130">
        <v>1.78352380986411E-3</v>
      </c>
      <c r="W855" s="129">
        <v>840</v>
      </c>
      <c r="X855" s="119">
        <v>8.41</v>
      </c>
      <c r="Y855" s="130">
        <v>4.8861315853474701E-4</v>
      </c>
    </row>
    <row r="856" spans="3:25" x14ac:dyDescent="0.25">
      <c r="C856" s="129">
        <v>841</v>
      </c>
      <c r="D856" s="118">
        <v>8.42</v>
      </c>
      <c r="E856" s="130">
        <v>8.1657843933040504E-6</v>
      </c>
      <c r="G856" s="129">
        <v>841</v>
      </c>
      <c r="H856" s="119">
        <v>8.42</v>
      </c>
      <c r="I856" s="130">
        <v>4.3586791914498501E-5</v>
      </c>
      <c r="K856" s="129">
        <v>841</v>
      </c>
      <c r="L856" s="119">
        <v>8.42</v>
      </c>
      <c r="M856" s="130">
        <v>4.0458856186869799E-5</v>
      </c>
      <c r="O856" s="129">
        <v>841</v>
      </c>
      <c r="P856" s="119">
        <v>8.42</v>
      </c>
      <c r="Q856" s="130">
        <v>1.1516200878462599E-5</v>
      </c>
      <c r="S856" s="129">
        <v>841</v>
      </c>
      <c r="T856" s="119">
        <v>8.42</v>
      </c>
      <c r="U856" s="130">
        <v>1.77919761883359E-3</v>
      </c>
      <c r="W856" s="129">
        <v>841</v>
      </c>
      <c r="X856" s="119">
        <v>8.42</v>
      </c>
      <c r="Y856" s="130">
        <v>4.8747634795754302E-4</v>
      </c>
    </row>
    <row r="857" spans="3:25" x14ac:dyDescent="0.25">
      <c r="C857" s="129">
        <v>842</v>
      </c>
      <c r="D857" s="118">
        <v>8.43</v>
      </c>
      <c r="E857" s="130">
        <v>8.1525348058319907E-6</v>
      </c>
      <c r="G857" s="129">
        <v>842</v>
      </c>
      <c r="H857" s="119">
        <v>8.43</v>
      </c>
      <c r="I857" s="130">
        <v>4.3495280277756498E-5</v>
      </c>
      <c r="K857" s="129">
        <v>842</v>
      </c>
      <c r="L857" s="119">
        <v>8.43</v>
      </c>
      <c r="M857" s="130">
        <v>4.0361988174282699E-5</v>
      </c>
      <c r="O857" s="129">
        <v>842</v>
      </c>
      <c r="P857" s="119">
        <v>8.43</v>
      </c>
      <c r="Q857" s="130">
        <v>1.1496007561731301E-5</v>
      </c>
      <c r="S857" s="129">
        <v>842</v>
      </c>
      <c r="T857" s="119">
        <v>8.43</v>
      </c>
      <c r="U857" s="130">
        <v>1.7748650539978099E-3</v>
      </c>
      <c r="W857" s="129">
        <v>842</v>
      </c>
      <c r="X857" s="119">
        <v>8.43</v>
      </c>
      <c r="Y857" s="130">
        <v>4.8633434582405499E-4</v>
      </c>
    </row>
    <row r="858" spans="3:25" x14ac:dyDescent="0.25">
      <c r="C858" s="129">
        <v>843</v>
      </c>
      <c r="D858" s="118">
        <v>8.44</v>
      </c>
      <c r="E858" s="130">
        <v>8.1393097214184997E-6</v>
      </c>
      <c r="G858" s="129">
        <v>843</v>
      </c>
      <c r="H858" s="119">
        <v>8.44</v>
      </c>
      <c r="I858" s="130">
        <v>4.3403661642403698E-5</v>
      </c>
      <c r="K858" s="129">
        <v>843</v>
      </c>
      <c r="L858" s="119">
        <v>8.44</v>
      </c>
      <c r="M858" s="130">
        <v>4.02651512882721E-5</v>
      </c>
      <c r="O858" s="129">
        <v>843</v>
      </c>
      <c r="P858" s="119">
        <v>8.44</v>
      </c>
      <c r="Q858" s="130">
        <v>1.14758626859684E-5</v>
      </c>
      <c r="S858" s="129">
        <v>843</v>
      </c>
      <c r="T858" s="119">
        <v>8.44</v>
      </c>
      <c r="U858" s="130">
        <v>1.770528553546E-3</v>
      </c>
      <c r="W858" s="129">
        <v>843</v>
      </c>
      <c r="X858" s="119">
        <v>8.44</v>
      </c>
      <c r="Y858" s="130">
        <v>4.8518723688912999E-4</v>
      </c>
    </row>
    <row r="859" spans="3:25" x14ac:dyDescent="0.25">
      <c r="C859" s="129">
        <v>844</v>
      </c>
      <c r="D859" s="118">
        <v>8.4499999999999993</v>
      </c>
      <c r="E859" s="130">
        <v>8.1261091224118696E-6</v>
      </c>
      <c r="G859" s="129">
        <v>844</v>
      </c>
      <c r="H859" s="119">
        <v>8.4499999999999993</v>
      </c>
      <c r="I859" s="130">
        <v>4.3311939083516203E-5</v>
      </c>
      <c r="K859" s="129">
        <v>844</v>
      </c>
      <c r="L859" s="119">
        <v>8.4499999999999993</v>
      </c>
      <c r="M859" s="130">
        <v>4.0168348031396697E-5</v>
      </c>
      <c r="O859" s="129">
        <v>844</v>
      </c>
      <c r="P859" s="119">
        <v>8.4499999999999993</v>
      </c>
      <c r="Q859" s="130">
        <v>1.1455766103700001E-5</v>
      </c>
      <c r="S859" s="129">
        <v>844</v>
      </c>
      <c r="T859" s="119">
        <v>8.4499999999999993</v>
      </c>
      <c r="U859" s="130">
        <v>1.7661878755624899E-3</v>
      </c>
      <c r="W859" s="129">
        <v>844</v>
      </c>
      <c r="X859" s="119">
        <v>8.4499999999999993</v>
      </c>
      <c r="Y859" s="130">
        <v>4.8403611605313799E-4</v>
      </c>
    </row>
    <row r="860" spans="3:25" x14ac:dyDescent="0.25">
      <c r="C860" s="129">
        <v>845</v>
      </c>
      <c r="D860" s="118">
        <v>8.4600000000000009</v>
      </c>
      <c r="E860" s="130">
        <v>8.1129329908022896E-6</v>
      </c>
      <c r="G860" s="129">
        <v>845</v>
      </c>
      <c r="H860" s="119">
        <v>8.4600000000000009</v>
      </c>
      <c r="I860" s="130">
        <v>4.3220115652726202E-5</v>
      </c>
      <c r="K860" s="129">
        <v>845</v>
      </c>
      <c r="L860" s="119">
        <v>8.4600000000000009</v>
      </c>
      <c r="M860" s="130">
        <v>4.0071580875332199E-5</v>
      </c>
      <c r="O860" s="129">
        <v>845</v>
      </c>
      <c r="P860" s="119">
        <v>8.4600000000000009</v>
      </c>
      <c r="Q860" s="130">
        <v>1.14357176680991E-5</v>
      </c>
      <c r="S860" s="129">
        <v>845</v>
      </c>
      <c r="T860" s="119">
        <v>8.4600000000000009</v>
      </c>
      <c r="U860" s="130">
        <v>1.7618414076208801E-3</v>
      </c>
      <c r="W860" s="129">
        <v>845</v>
      </c>
      <c r="X860" s="119">
        <v>8.4600000000000009</v>
      </c>
      <c r="Y860" s="130">
        <v>4.8288042942293399E-4</v>
      </c>
    </row>
    <row r="861" spans="3:25" x14ac:dyDescent="0.25">
      <c r="C861" s="129">
        <v>846</v>
      </c>
      <c r="D861" s="118">
        <v>8.4700000000000006</v>
      </c>
      <c r="E861" s="130">
        <v>8.0997813082258295E-6</v>
      </c>
      <c r="G861" s="129">
        <v>846</v>
      </c>
      <c r="H861" s="119">
        <v>8.4700000000000006</v>
      </c>
      <c r="I861" s="130">
        <v>4.3128194378263903E-5</v>
      </c>
      <c r="K861" s="129">
        <v>846</v>
      </c>
      <c r="L861" s="119">
        <v>8.4700000000000006</v>
      </c>
      <c r="M861" s="130">
        <v>3.9974852261142803E-5</v>
      </c>
      <c r="O861" s="129">
        <v>846</v>
      </c>
      <c r="P861" s="119">
        <v>8.4700000000000006</v>
      </c>
      <c r="Q861" s="130">
        <v>1.14157172329797E-5</v>
      </c>
      <c r="S861" s="129">
        <v>846</v>
      </c>
      <c r="T861" s="119">
        <v>8.4700000000000006</v>
      </c>
      <c r="U861" s="130">
        <v>1.7574893516443099E-3</v>
      </c>
      <c r="W861" s="129">
        <v>846</v>
      </c>
      <c r="X861" s="119">
        <v>8.4700000000000006</v>
      </c>
      <c r="Y861" s="130">
        <v>4.8171987546296501E-4</v>
      </c>
    </row>
    <row r="862" spans="3:25" x14ac:dyDescent="0.25">
      <c r="C862" s="129">
        <v>847</v>
      </c>
      <c r="D862" s="118">
        <v>8.48</v>
      </c>
      <c r="E862" s="130">
        <v>8.0866540559700102E-6</v>
      </c>
      <c r="G862" s="129">
        <v>847</v>
      </c>
      <c r="H862" s="119">
        <v>8.48</v>
      </c>
      <c r="I862" s="130">
        <v>4.3036178264998899E-5</v>
      </c>
      <c r="K862" s="129">
        <v>847</v>
      </c>
      <c r="L862" s="119">
        <v>8.48</v>
      </c>
      <c r="M862" s="130">
        <v>3.9878164599535601E-5</v>
      </c>
      <c r="O862" s="129">
        <v>847</v>
      </c>
      <c r="P862" s="119">
        <v>8.48</v>
      </c>
      <c r="Q862" s="130">
        <v>1.13957646527926E-5</v>
      </c>
      <c r="S862" s="129">
        <v>847</v>
      </c>
      <c r="T862" s="119">
        <v>8.48</v>
      </c>
      <c r="U862" s="130">
        <v>1.75313370327641E-3</v>
      </c>
      <c r="W862" s="129">
        <v>847</v>
      </c>
      <c r="X862" s="119">
        <v>8.48</v>
      </c>
      <c r="Y862" s="130">
        <v>4.8055453627890898E-4</v>
      </c>
    </row>
    <row r="863" spans="3:25" x14ac:dyDescent="0.25">
      <c r="C863" s="129">
        <v>848</v>
      </c>
      <c r="D863" s="118">
        <v>8.49</v>
      </c>
      <c r="E863" s="130">
        <v>8.0735512149772494E-6</v>
      </c>
      <c r="G863" s="129">
        <v>848</v>
      </c>
      <c r="H863" s="119">
        <v>8.49</v>
      </c>
      <c r="I863" s="130">
        <v>4.2944070294484E-5</v>
      </c>
      <c r="K863" s="129">
        <v>848</v>
      </c>
      <c r="L863" s="119">
        <v>8.49</v>
      </c>
      <c r="M863" s="130">
        <v>3.9781520271127501E-5</v>
      </c>
      <c r="O863" s="129">
        <v>848</v>
      </c>
      <c r="P863" s="119">
        <v>8.49</v>
      </c>
      <c r="Q863" s="130">
        <v>1.13758597826197E-5</v>
      </c>
      <c r="S863" s="129">
        <v>848</v>
      </c>
      <c r="T863" s="119">
        <v>8.49</v>
      </c>
      <c r="U863" s="130">
        <v>1.74877498226895E-3</v>
      </c>
      <c r="W863" s="129">
        <v>848</v>
      </c>
      <c r="X863" s="119">
        <v>8.49</v>
      </c>
      <c r="Y863" s="130">
        <v>4.7938553331545699E-4</v>
      </c>
    </row>
    <row r="864" spans="3:25" x14ac:dyDescent="0.25">
      <c r="C864" s="129">
        <v>849</v>
      </c>
      <c r="D864" s="118">
        <v>8.5</v>
      </c>
      <c r="E864" s="130">
        <v>8.0604727658499708E-6</v>
      </c>
      <c r="G864" s="129">
        <v>849</v>
      </c>
      <c r="H864" s="119">
        <v>8.5</v>
      </c>
      <c r="I864" s="130">
        <v>4.28518734250011E-5</v>
      </c>
      <c r="K864" s="129">
        <v>849</v>
      </c>
      <c r="L864" s="119">
        <v>8.5</v>
      </c>
      <c r="M864" s="130">
        <v>3.9684940020983899E-5</v>
      </c>
      <c r="O864" s="129">
        <v>849</v>
      </c>
      <c r="P864" s="119">
        <v>8.5</v>
      </c>
      <c r="Q864" s="130">
        <v>1.1356002478168799E-5</v>
      </c>
      <c r="S864" s="129">
        <v>849</v>
      </c>
      <c r="T864" s="119">
        <v>8.5</v>
      </c>
      <c r="U864" s="130">
        <v>1.7444112318055201E-3</v>
      </c>
      <c r="W864" s="129">
        <v>849</v>
      </c>
      <c r="X864" s="119">
        <v>8.5</v>
      </c>
      <c r="Y864" s="130">
        <v>4.7821222235277697E-4</v>
      </c>
    </row>
    <row r="865" spans="3:25" x14ac:dyDescent="0.25">
      <c r="C865" s="129">
        <v>850</v>
      </c>
      <c r="D865" s="118">
        <v>8.51</v>
      </c>
      <c r="E865" s="130">
        <v>8.0474186888547395E-6</v>
      </c>
      <c r="G865" s="129">
        <v>850</v>
      </c>
      <c r="H865" s="119">
        <v>8.51</v>
      </c>
      <c r="I865" s="130">
        <v>4.2759590591613498E-5</v>
      </c>
      <c r="K865" s="129">
        <v>850</v>
      </c>
      <c r="L865" s="119">
        <v>8.51</v>
      </c>
      <c r="M865" s="130">
        <v>3.9588440799893597E-5</v>
      </c>
      <c r="O865" s="129">
        <v>850</v>
      </c>
      <c r="P865" s="119">
        <v>8.51</v>
      </c>
      <c r="Q865" s="130">
        <v>1.13361925957695E-5</v>
      </c>
      <c r="S865" s="129">
        <v>850</v>
      </c>
      <c r="T865" s="119">
        <v>8.51</v>
      </c>
      <c r="U865" s="130">
        <v>1.74004264528515E-3</v>
      </c>
      <c r="W865" s="129">
        <v>850</v>
      </c>
      <c r="X865" s="119">
        <v>8.51</v>
      </c>
      <c r="Y865" s="130">
        <v>4.7703435790834601E-4</v>
      </c>
    </row>
    <row r="866" spans="3:25" x14ac:dyDescent="0.25">
      <c r="C866" s="129">
        <v>851</v>
      </c>
      <c r="D866" s="118">
        <v>8.52</v>
      </c>
      <c r="E866" s="130">
        <v>8.03438896392669E-6</v>
      </c>
      <c r="G866" s="129">
        <v>851</v>
      </c>
      <c r="H866" s="119">
        <v>8.52</v>
      </c>
      <c r="I866" s="130">
        <v>4.2667224706209203E-5</v>
      </c>
      <c r="K866" s="129">
        <v>851</v>
      </c>
      <c r="L866" s="119">
        <v>8.52</v>
      </c>
      <c r="M866" s="130">
        <v>3.9491991429695297E-5</v>
      </c>
      <c r="O866" s="129">
        <v>851</v>
      </c>
      <c r="P866" s="119">
        <v>8.52</v>
      </c>
      <c r="Q866" s="130">
        <v>1.1316429992367501E-5</v>
      </c>
      <c r="S866" s="129">
        <v>851</v>
      </c>
      <c r="T866" s="119">
        <v>8.52</v>
      </c>
      <c r="U866" s="130">
        <v>1.73567056521806E-3</v>
      </c>
      <c r="W866" s="129">
        <v>851</v>
      </c>
      <c r="X866" s="119">
        <v>8.52</v>
      </c>
      <c r="Y866" s="130">
        <v>4.7585201948508702E-4</v>
      </c>
    </row>
    <row r="867" spans="3:25" x14ac:dyDescent="0.25">
      <c r="C867" s="129">
        <v>852</v>
      </c>
      <c r="D867" s="118">
        <v>8.5299999999999994</v>
      </c>
      <c r="E867" s="130">
        <v>8.0213835706737904E-6</v>
      </c>
      <c r="G867" s="129">
        <v>852</v>
      </c>
      <c r="H867" s="119">
        <v>8.5299999999999994</v>
      </c>
      <c r="I867" s="130">
        <v>4.2574778657559901E-5</v>
      </c>
      <c r="K867" s="129">
        <v>852</v>
      </c>
      <c r="L867" s="119">
        <v>8.5299999999999994</v>
      </c>
      <c r="M867" s="130">
        <v>3.9395594175965697E-5</v>
      </c>
      <c r="O867" s="129">
        <v>852</v>
      </c>
      <c r="P867" s="119">
        <v>8.5299999999999994</v>
      </c>
      <c r="Q867" s="130">
        <v>1.1296714525519799E-5</v>
      </c>
      <c r="S867" s="129">
        <v>852</v>
      </c>
      <c r="T867" s="119">
        <v>8.5299999999999994</v>
      </c>
      <c r="U867" s="130">
        <v>1.7312966973832E-3</v>
      </c>
      <c r="W867" s="129">
        <v>852</v>
      </c>
      <c r="X867" s="119">
        <v>8.5299999999999994</v>
      </c>
      <c r="Y867" s="130">
        <v>4.7466630622398199E-4</v>
      </c>
    </row>
    <row r="868" spans="3:25" x14ac:dyDescent="0.25">
      <c r="C868" s="129">
        <v>853</v>
      </c>
      <c r="D868" s="118">
        <v>8.5399999999999991</v>
      </c>
      <c r="E868" s="130">
        <v>8.0084024883813503E-6</v>
      </c>
      <c r="G868" s="129">
        <v>853</v>
      </c>
      <c r="H868" s="119">
        <v>8.5399999999999991</v>
      </c>
      <c r="I868" s="130">
        <v>4.2482255311379701E-5</v>
      </c>
      <c r="K868" s="129">
        <v>853</v>
      </c>
      <c r="L868" s="119">
        <v>8.5399999999999991</v>
      </c>
      <c r="M868" s="130">
        <v>3.9299251275469302E-5</v>
      </c>
      <c r="O868" s="129">
        <v>853</v>
      </c>
      <c r="P868" s="119">
        <v>8.5399999999999991</v>
      </c>
      <c r="Q868" s="130">
        <v>1.1277046053390801E-5</v>
      </c>
      <c r="S868" s="129">
        <v>853</v>
      </c>
      <c r="T868" s="119">
        <v>8.5399999999999991</v>
      </c>
      <c r="U868" s="130">
        <v>1.7269185276517099E-3</v>
      </c>
      <c r="W868" s="129">
        <v>853</v>
      </c>
      <c r="X868" s="119">
        <v>8.5399999999999991</v>
      </c>
      <c r="Y868" s="130">
        <v>4.7347658180664699E-4</v>
      </c>
    </row>
    <row r="869" spans="3:25" x14ac:dyDescent="0.25">
      <c r="C869" s="129">
        <v>854</v>
      </c>
      <c r="D869" s="118">
        <v>8.5500000000000007</v>
      </c>
      <c r="E869" s="130">
        <v>7.9954456960158796E-6</v>
      </c>
      <c r="G869" s="129">
        <v>854</v>
      </c>
      <c r="H869" s="119">
        <v>8.5500000000000007</v>
      </c>
      <c r="I869" s="130">
        <v>4.2389657510371002E-5</v>
      </c>
      <c r="K869" s="129">
        <v>854</v>
      </c>
      <c r="L869" s="119">
        <v>8.5500000000000007</v>
      </c>
      <c r="M869" s="130">
        <v>3.9202964936412703E-5</v>
      </c>
      <c r="O869" s="129">
        <v>854</v>
      </c>
      <c r="P869" s="119">
        <v>8.5500000000000007</v>
      </c>
      <c r="Q869" s="130">
        <v>1.12574244347463E-5</v>
      </c>
      <c r="S869" s="129">
        <v>854</v>
      </c>
      <c r="T869" s="119">
        <v>8.5500000000000007</v>
      </c>
      <c r="U869" s="130">
        <v>1.7225362411812E-3</v>
      </c>
      <c r="W869" s="129">
        <v>854</v>
      </c>
      <c r="X869" s="119">
        <v>8.5500000000000007</v>
      </c>
      <c r="Y869" s="130">
        <v>4.7228260756783499E-4</v>
      </c>
    </row>
    <row r="870" spans="3:25" x14ac:dyDescent="0.25">
      <c r="C870" s="129">
        <v>855</v>
      </c>
      <c r="D870" s="118">
        <v>8.56</v>
      </c>
      <c r="E870" s="130">
        <v>7.9825131722295105E-6</v>
      </c>
      <c r="G870" s="129">
        <v>855</v>
      </c>
      <c r="H870" s="119">
        <v>8.56</v>
      </c>
      <c r="I870" s="130">
        <v>4.2296988074296599E-5</v>
      </c>
      <c r="K870" s="129">
        <v>855</v>
      </c>
      <c r="L870" s="119">
        <v>8.56</v>
      </c>
      <c r="M870" s="130">
        <v>3.91067373386922E-5</v>
      </c>
      <c r="O870" s="129">
        <v>855</v>
      </c>
      <c r="P870" s="119">
        <v>8.56</v>
      </c>
      <c r="Q870" s="130">
        <v>1.12378495289501E-5</v>
      </c>
      <c r="S870" s="129">
        <v>855</v>
      </c>
      <c r="T870" s="119">
        <v>8.56</v>
      </c>
      <c r="U870" s="130">
        <v>1.71815032351169E-3</v>
      </c>
      <c r="W870" s="129">
        <v>855</v>
      </c>
      <c r="X870" s="119">
        <v>8.56</v>
      </c>
      <c r="Y870" s="130">
        <v>4.7108446045554802E-4</v>
      </c>
    </row>
    <row r="871" spans="3:25" x14ac:dyDescent="0.25">
      <c r="C871" s="129">
        <v>856</v>
      </c>
      <c r="D871" s="118">
        <v>8.57</v>
      </c>
      <c r="E871" s="130">
        <v>7.9696048953643796E-6</v>
      </c>
      <c r="G871" s="129">
        <v>856</v>
      </c>
      <c r="H871" s="119">
        <v>8.57</v>
      </c>
      <c r="I871" s="130">
        <v>4.2204249800033399E-5</v>
      </c>
      <c r="K871" s="129">
        <v>856</v>
      </c>
      <c r="L871" s="119">
        <v>8.57</v>
      </c>
      <c r="M871" s="130">
        <v>3.9010570634146198E-5</v>
      </c>
      <c r="O871" s="129">
        <v>856</v>
      </c>
      <c r="P871" s="119">
        <v>8.57</v>
      </c>
      <c r="Q871" s="130">
        <v>1.1218321195958501E-5</v>
      </c>
      <c r="S871" s="129">
        <v>856</v>
      </c>
      <c r="T871" s="119">
        <v>8.57</v>
      </c>
      <c r="U871" s="130">
        <v>1.71376407726062E-3</v>
      </c>
      <c r="W871" s="129">
        <v>856</v>
      </c>
      <c r="X871" s="119">
        <v>8.57</v>
      </c>
      <c r="Y871" s="130">
        <v>4.6988316905924798E-4</v>
      </c>
    </row>
    <row r="872" spans="3:25" x14ac:dyDescent="0.25">
      <c r="C872" s="129">
        <v>857</v>
      </c>
      <c r="D872" s="118">
        <v>8.58</v>
      </c>
      <c r="E872" s="130">
        <v>7.9567208434564295E-6</v>
      </c>
      <c r="G872" s="129">
        <v>857</v>
      </c>
      <c r="H872" s="119">
        <v>8.58</v>
      </c>
      <c r="I872" s="130">
        <v>4.2111445461637199E-5</v>
      </c>
      <c r="K872" s="129">
        <v>857</v>
      </c>
      <c r="L872" s="119">
        <v>8.58</v>
      </c>
      <c r="M872" s="130">
        <v>3.8914466946807399E-5</v>
      </c>
      <c r="O872" s="129">
        <v>857</v>
      </c>
      <c r="P872" s="119">
        <v>8.58</v>
      </c>
      <c r="Q872" s="130">
        <v>1.11988392963163E-5</v>
      </c>
      <c r="S872" s="129">
        <v>857</v>
      </c>
      <c r="T872" s="119">
        <v>8.58</v>
      </c>
      <c r="U872" s="130">
        <v>1.70937422484111E-3</v>
      </c>
      <c r="W872" s="129">
        <v>857</v>
      </c>
      <c r="X872" s="119">
        <v>8.58</v>
      </c>
      <c r="Y872" s="130">
        <v>4.6867820200744602E-4</v>
      </c>
    </row>
    <row r="873" spans="3:25" x14ac:dyDescent="0.25">
      <c r="C873" s="129">
        <v>858</v>
      </c>
      <c r="D873" s="118">
        <v>8.59</v>
      </c>
      <c r="E873" s="130">
        <v>7.9438609942395393E-6</v>
      </c>
      <c r="G873" s="129">
        <v>858</v>
      </c>
      <c r="H873" s="119">
        <v>8.59</v>
      </c>
      <c r="I873" s="130">
        <v>4.2018594116245299E-5</v>
      </c>
      <c r="K873" s="129">
        <v>858</v>
      </c>
      <c r="L873" s="119">
        <v>8.59</v>
      </c>
      <c r="M873" s="130">
        <v>3.8818428373143503E-5</v>
      </c>
      <c r="O873" s="129">
        <v>858</v>
      </c>
      <c r="P873" s="119">
        <v>8.59</v>
      </c>
      <c r="Q873" s="130">
        <v>1.1179403691152E-5</v>
      </c>
      <c r="S873" s="129">
        <v>858</v>
      </c>
      <c r="T873" s="119">
        <v>8.59</v>
      </c>
      <c r="U873" s="130">
        <v>1.7049809434454199E-3</v>
      </c>
      <c r="W873" s="129">
        <v>858</v>
      </c>
      <c r="X873" s="119">
        <v>8.59</v>
      </c>
      <c r="Y873" s="130">
        <v>4.6746927880235699E-4</v>
      </c>
    </row>
    <row r="874" spans="3:25" x14ac:dyDescent="0.25">
      <c r="C874" s="129">
        <v>859</v>
      </c>
      <c r="D874" s="118">
        <v>8.6</v>
      </c>
      <c r="E874" s="130">
        <v>7.9310253251497794E-6</v>
      </c>
      <c r="G874" s="129">
        <v>859</v>
      </c>
      <c r="H874" s="119">
        <v>8.6</v>
      </c>
      <c r="I874" s="130">
        <v>4.1925725860547703E-5</v>
      </c>
      <c r="K874" s="129">
        <v>859</v>
      </c>
      <c r="L874" s="119">
        <v>8.6</v>
      </c>
      <c r="M874" s="130">
        <v>3.8722456982309198E-5</v>
      </c>
      <c r="O874" s="129">
        <v>859</v>
      </c>
      <c r="P874" s="119">
        <v>8.6</v>
      </c>
      <c r="Q874" s="130">
        <v>1.1160014242173801E-5</v>
      </c>
      <c r="S874" s="129">
        <v>859</v>
      </c>
      <c r="T874" s="119">
        <v>8.6</v>
      </c>
      <c r="U874" s="130">
        <v>1.70058440826427E-3</v>
      </c>
      <c r="W874" s="129">
        <v>859</v>
      </c>
      <c r="X874" s="119">
        <v>8.6</v>
      </c>
      <c r="Y874" s="130">
        <v>4.6625647388613001E-4</v>
      </c>
    </row>
    <row r="875" spans="3:25" x14ac:dyDescent="0.25">
      <c r="C875" s="129">
        <v>860</v>
      </c>
      <c r="D875" s="118">
        <v>8.61</v>
      </c>
      <c r="E875" s="130">
        <v>7.9182138133292204E-6</v>
      </c>
      <c r="G875" s="129">
        <v>860</v>
      </c>
      <c r="H875" s="119">
        <v>8.61</v>
      </c>
      <c r="I875" s="130">
        <v>4.18327992846407E-5</v>
      </c>
      <c r="K875" s="129">
        <v>860</v>
      </c>
      <c r="L875" s="119">
        <v>8.61</v>
      </c>
      <c r="M875" s="130">
        <v>3.8626554816388801E-5</v>
      </c>
      <c r="O875" s="129">
        <v>860</v>
      </c>
      <c r="P875" s="119">
        <v>8.61</v>
      </c>
      <c r="Q875" s="130">
        <v>1.11406708116647E-5</v>
      </c>
      <c r="S875" s="129">
        <v>860</v>
      </c>
      <c r="T875" s="119">
        <v>8.61</v>
      </c>
      <c r="U875" s="130">
        <v>1.69618768482547E-3</v>
      </c>
      <c r="W875" s="129">
        <v>860</v>
      </c>
      <c r="X875" s="119">
        <v>8.61</v>
      </c>
      <c r="Y875" s="130">
        <v>4.6504069771744302E-4</v>
      </c>
    </row>
    <row r="876" spans="3:25" x14ac:dyDescent="0.25">
      <c r="C876" s="129">
        <v>861</v>
      </c>
      <c r="D876" s="118">
        <v>8.6199999999999992</v>
      </c>
      <c r="E876" s="130">
        <v>7.9054264356299799E-6</v>
      </c>
      <c r="G876" s="129">
        <v>861</v>
      </c>
      <c r="H876" s="119">
        <v>8.6199999999999992</v>
      </c>
      <c r="I876" s="130">
        <v>4.1739817073821797E-5</v>
      </c>
      <c r="K876" s="129">
        <v>861</v>
      </c>
      <c r="L876" s="119">
        <v>8.6199999999999992</v>
      </c>
      <c r="M876" s="130">
        <v>3.8530723890638701E-5</v>
      </c>
      <c r="O876" s="129">
        <v>861</v>
      </c>
      <c r="P876" s="119">
        <v>8.6199999999999992</v>
      </c>
      <c r="Q876" s="130">
        <v>1.11213732624786E-5</v>
      </c>
      <c r="S876" s="129">
        <v>861</v>
      </c>
      <c r="T876" s="119">
        <v>8.6199999999999992</v>
      </c>
      <c r="U876" s="130">
        <v>1.6917887639749201E-3</v>
      </c>
      <c r="W876" s="129">
        <v>861</v>
      </c>
      <c r="X876" s="119">
        <v>8.6199999999999992</v>
      </c>
      <c r="Y876" s="130">
        <v>4.6382161959540602E-4</v>
      </c>
    </row>
    <row r="877" spans="3:25" x14ac:dyDescent="0.25">
      <c r="C877" s="129">
        <v>862</v>
      </c>
      <c r="D877" s="118">
        <v>8.6300000000000008</v>
      </c>
      <c r="E877" s="130">
        <v>7.8926631686180207E-6</v>
      </c>
      <c r="G877" s="129">
        <v>862</v>
      </c>
      <c r="H877" s="119">
        <v>8.6300000000000008</v>
      </c>
      <c r="I877" s="130">
        <v>4.1646781890916901E-5</v>
      </c>
      <c r="K877" s="129">
        <v>862</v>
      </c>
      <c r="L877" s="119">
        <v>8.6300000000000008</v>
      </c>
      <c r="M877" s="130">
        <v>3.8434966193732001E-5</v>
      </c>
      <c r="O877" s="129">
        <v>862</v>
      </c>
      <c r="P877" s="119">
        <v>8.6300000000000008</v>
      </c>
      <c r="Q877" s="130">
        <v>1.1102121458035999E-5</v>
      </c>
      <c r="S877" s="129">
        <v>862</v>
      </c>
      <c r="T877" s="119">
        <v>8.6300000000000008</v>
      </c>
      <c r="U877" s="130">
        <v>1.6873870714334399E-3</v>
      </c>
      <c r="W877" s="129">
        <v>862</v>
      </c>
      <c r="X877" s="119">
        <v>8.6300000000000008</v>
      </c>
      <c r="Y877" s="130">
        <v>4.6259886919595002E-4</v>
      </c>
    </row>
    <row r="878" spans="3:25" x14ac:dyDescent="0.25">
      <c r="C878" s="129">
        <v>863</v>
      </c>
      <c r="D878" s="118">
        <v>8.64</v>
      </c>
      <c r="E878" s="130">
        <v>7.8799239885775298E-6</v>
      </c>
      <c r="G878" s="129">
        <v>863</v>
      </c>
      <c r="H878" s="119">
        <v>8.64</v>
      </c>
      <c r="I878" s="130">
        <v>4.1553696376353798E-5</v>
      </c>
      <c r="K878" s="129">
        <v>863</v>
      </c>
      <c r="L878" s="119">
        <v>8.64</v>
      </c>
      <c r="M878" s="130">
        <v>3.8339283687992897E-5</v>
      </c>
      <c r="O878" s="129">
        <v>863</v>
      </c>
      <c r="P878" s="119">
        <v>8.64</v>
      </c>
      <c r="Q878" s="130">
        <v>1.10829152623196E-5</v>
      </c>
      <c r="S878" s="129">
        <v>863</v>
      </c>
      <c r="T878" s="119">
        <v>8.64</v>
      </c>
      <c r="U878" s="130">
        <v>1.68298277476269E-3</v>
      </c>
      <c r="W878" s="129">
        <v>863</v>
      </c>
      <c r="X878" s="119">
        <v>8.64</v>
      </c>
      <c r="Y878" s="130">
        <v>4.61372518505342E-4</v>
      </c>
    </row>
    <row r="879" spans="3:25" x14ac:dyDescent="0.25">
      <c r="C879" s="129">
        <v>864</v>
      </c>
      <c r="D879" s="118">
        <v>8.65</v>
      </c>
      <c r="E879" s="130">
        <v>7.8672088715142307E-6</v>
      </c>
      <c r="G879" s="129">
        <v>864</v>
      </c>
      <c r="H879" s="119">
        <v>8.65</v>
      </c>
      <c r="I879" s="130">
        <v>4.1460563148240801E-5</v>
      </c>
      <c r="K879" s="129">
        <v>864</v>
      </c>
      <c r="L879" s="119">
        <v>8.65</v>
      </c>
      <c r="M879" s="130">
        <v>3.8243678309645898E-5</v>
      </c>
      <c r="O879" s="129">
        <v>864</v>
      </c>
      <c r="P879" s="119">
        <v>8.65</v>
      </c>
      <c r="Q879" s="130">
        <v>1.1063754539870299E-5</v>
      </c>
      <c r="S879" s="129">
        <v>864</v>
      </c>
      <c r="T879" s="119">
        <v>8.65</v>
      </c>
      <c r="U879" s="130">
        <v>1.67857760673091E-3</v>
      </c>
      <c r="W879" s="129">
        <v>864</v>
      </c>
      <c r="X879" s="119">
        <v>8.65</v>
      </c>
      <c r="Y879" s="130">
        <v>4.6014331300236197E-4</v>
      </c>
    </row>
    <row r="880" spans="3:25" x14ac:dyDescent="0.25">
      <c r="C880" s="129">
        <v>865</v>
      </c>
      <c r="D880" s="118">
        <v>8.66</v>
      </c>
      <c r="E880" s="130">
        <v>7.8545177931593197E-6</v>
      </c>
      <c r="G880" s="129">
        <v>865</v>
      </c>
      <c r="H880" s="119">
        <v>8.66</v>
      </c>
      <c r="I880" s="130">
        <v>4.1367384802440697E-5</v>
      </c>
      <c r="K880" s="129">
        <v>865</v>
      </c>
      <c r="L880" s="119">
        <v>8.66</v>
      </c>
      <c r="M880" s="130">
        <v>3.81481519690424E-5</v>
      </c>
      <c r="O880" s="129">
        <v>865</v>
      </c>
      <c r="P880" s="119">
        <v>8.66</v>
      </c>
      <c r="Q880" s="130">
        <v>1.10446391557833E-5</v>
      </c>
      <c r="S880" s="129">
        <v>865</v>
      </c>
      <c r="T880" s="119">
        <v>8.66</v>
      </c>
      <c r="U880" s="130">
        <v>1.67417211362238E-3</v>
      </c>
      <c r="W880" s="129">
        <v>865</v>
      </c>
      <c r="X880" s="119">
        <v>8.66</v>
      </c>
      <c r="Y880" s="130">
        <v>4.5891121693344403E-4</v>
      </c>
    </row>
    <row r="881" spans="3:25" x14ac:dyDescent="0.25">
      <c r="C881" s="129">
        <v>866</v>
      </c>
      <c r="D881" s="118">
        <v>8.67</v>
      </c>
      <c r="E881" s="130">
        <v>7.8418507289736307E-6</v>
      </c>
      <c r="G881" s="129">
        <v>866</v>
      </c>
      <c r="H881" s="119">
        <v>8.67</v>
      </c>
      <c r="I881" s="130">
        <v>4.1274163912648697E-5</v>
      </c>
      <c r="K881" s="129">
        <v>866</v>
      </c>
      <c r="L881" s="119">
        <v>8.67</v>
      </c>
      <c r="M881" s="130">
        <v>3.8052706550903899E-5</v>
      </c>
      <c r="O881" s="129">
        <v>866</v>
      </c>
      <c r="P881" s="119">
        <v>8.67</v>
      </c>
      <c r="Q881" s="130">
        <v>1.10255689757034E-5</v>
      </c>
      <c r="S881" s="129">
        <v>866</v>
      </c>
      <c r="T881" s="119">
        <v>8.67</v>
      </c>
      <c r="U881" s="130">
        <v>1.66976447668075E-3</v>
      </c>
      <c r="W881" s="129">
        <v>866</v>
      </c>
      <c r="X881" s="119">
        <v>8.67</v>
      </c>
      <c r="Y881" s="130">
        <v>4.57675722873587E-4</v>
      </c>
    </row>
    <row r="882" spans="3:25" x14ac:dyDescent="0.25">
      <c r="C882" s="129">
        <v>867</v>
      </c>
      <c r="D882" s="118">
        <v>8.68</v>
      </c>
      <c r="E882" s="130">
        <v>7.82921050623412E-6</v>
      </c>
      <c r="G882" s="129">
        <v>867</v>
      </c>
      <c r="H882" s="119">
        <v>8.68</v>
      </c>
      <c r="I882" s="130">
        <v>4.11809030304731E-5</v>
      </c>
      <c r="K882" s="129">
        <v>867</v>
      </c>
      <c r="L882" s="119">
        <v>8.68</v>
      </c>
      <c r="M882" s="130">
        <v>3.79573439145534E-5</v>
      </c>
      <c r="O882" s="129">
        <v>867</v>
      </c>
      <c r="P882" s="119">
        <v>8.68</v>
      </c>
      <c r="Q882" s="130">
        <v>1.1006543865821999E-5</v>
      </c>
      <c r="S882" s="129">
        <v>867</v>
      </c>
      <c r="T882" s="119">
        <v>8.68</v>
      </c>
      <c r="U882" s="130">
        <v>1.66535485609937E-3</v>
      </c>
      <c r="W882" s="129">
        <v>867</v>
      </c>
      <c r="X882" s="119">
        <v>8.68</v>
      </c>
      <c r="Y882" s="130">
        <v>4.5643690040401801E-4</v>
      </c>
    </row>
    <row r="883" spans="3:25" x14ac:dyDescent="0.25">
      <c r="C883" s="129">
        <v>868</v>
      </c>
      <c r="D883" s="118">
        <v>8.69</v>
      </c>
      <c r="E883" s="130">
        <v>7.8165975167515593E-6</v>
      </c>
      <c r="G883" s="129">
        <v>868</v>
      </c>
      <c r="H883" s="119">
        <v>8.69</v>
      </c>
      <c r="I883" s="130">
        <v>4.1087604685516097E-5</v>
      </c>
      <c r="K883" s="129">
        <v>868</v>
      </c>
      <c r="L883" s="119">
        <v>8.69</v>
      </c>
      <c r="M883" s="130">
        <v>3.7862065894149699E-5</v>
      </c>
      <c r="O883" s="129">
        <v>868</v>
      </c>
      <c r="P883" s="119">
        <v>8.69</v>
      </c>
      <c r="Q883" s="130">
        <v>1.09875636928722E-5</v>
      </c>
      <c r="S883" s="129">
        <v>868</v>
      </c>
      <c r="T883" s="119">
        <v>8.69</v>
      </c>
      <c r="U883" s="130">
        <v>1.6609434700663201E-3</v>
      </c>
      <c r="W883" s="129">
        <v>868</v>
      </c>
      <c r="X883" s="119">
        <v>8.69</v>
      </c>
      <c r="Y883" s="130">
        <v>4.5519528395970501E-4</v>
      </c>
    </row>
    <row r="884" spans="3:25" x14ac:dyDescent="0.25">
      <c r="C884" s="129">
        <v>869</v>
      </c>
      <c r="D884" s="118">
        <v>8.6999999999999993</v>
      </c>
      <c r="E884" s="130">
        <v>7.8040084259151595E-6</v>
      </c>
      <c r="G884" s="129">
        <v>869</v>
      </c>
      <c r="H884" s="119">
        <v>8.6999999999999993</v>
      </c>
      <c r="I884" s="130">
        <v>4.0994271385452597E-5</v>
      </c>
      <c r="K884" s="129">
        <v>869</v>
      </c>
      <c r="L884" s="119">
        <v>8.6999999999999993</v>
      </c>
      <c r="M884" s="130">
        <v>3.7766874298919202E-5</v>
      </c>
      <c r="O884" s="129">
        <v>869</v>
      </c>
      <c r="P884" s="119">
        <v>8.6999999999999993</v>
      </c>
      <c r="Q884" s="130">
        <v>1.0968628324125299E-5</v>
      </c>
      <c r="S884" s="129">
        <v>869</v>
      </c>
      <c r="T884" s="119">
        <v>8.6999999999999993</v>
      </c>
      <c r="U884" s="130">
        <v>1.6565337869168899E-3</v>
      </c>
      <c r="W884" s="129">
        <v>869</v>
      </c>
      <c r="X884" s="119">
        <v>8.6999999999999993</v>
      </c>
      <c r="Y884" s="130">
        <v>4.54460244760261E-4</v>
      </c>
    </row>
    <row r="885" spans="3:25" x14ac:dyDescent="0.25">
      <c r="C885" s="129">
        <v>870</v>
      </c>
      <c r="D885" s="118">
        <v>8.7100000000000009</v>
      </c>
      <c r="E885" s="130">
        <v>7.7914432083883694E-6</v>
      </c>
      <c r="G885" s="129">
        <v>870</v>
      </c>
      <c r="H885" s="119">
        <v>8.7100000000000009</v>
      </c>
      <c r="I885" s="130">
        <v>4.09009056161227E-5</v>
      </c>
      <c r="K885" s="129">
        <v>870</v>
      </c>
      <c r="L885" s="119">
        <v>8.7100000000000009</v>
      </c>
      <c r="M885" s="130">
        <v>3.7671770913384703E-5</v>
      </c>
      <c r="O885" s="129">
        <v>870</v>
      </c>
      <c r="P885" s="119">
        <v>8.7100000000000009</v>
      </c>
      <c r="Q885" s="130">
        <v>1.09497376273873E-5</v>
      </c>
      <c r="S885" s="129">
        <v>870</v>
      </c>
      <c r="T885" s="119">
        <v>8.7100000000000009</v>
      </c>
      <c r="U885" s="130">
        <v>1.6521225593874799E-3</v>
      </c>
      <c r="W885" s="129">
        <v>870</v>
      </c>
      <c r="X885" s="119">
        <v>8.7100000000000009</v>
      </c>
      <c r="Y885" s="130">
        <v>4.54116947482595E-4</v>
      </c>
    </row>
    <row r="886" spans="3:25" x14ac:dyDescent="0.25">
      <c r="C886" s="129">
        <v>871</v>
      </c>
      <c r="D886" s="118">
        <v>8.7200000000000006</v>
      </c>
      <c r="E886" s="130">
        <v>7.7789018385808802E-6</v>
      </c>
      <c r="G886" s="129">
        <v>871</v>
      </c>
      <c r="H886" s="119">
        <v>8.7200000000000006</v>
      </c>
      <c r="I886" s="130">
        <v>4.0807509841605502E-5</v>
      </c>
      <c r="K886" s="129">
        <v>871</v>
      </c>
      <c r="L886" s="119">
        <v>8.7200000000000006</v>
      </c>
      <c r="M886" s="130">
        <v>3.7576757497595602E-5</v>
      </c>
      <c r="O886" s="129">
        <v>871</v>
      </c>
      <c r="P886" s="119">
        <v>8.7200000000000006</v>
      </c>
      <c r="Q886" s="130">
        <v>1.0930891470994499E-5</v>
      </c>
      <c r="S886" s="129">
        <v>871</v>
      </c>
      <c r="T886" s="119">
        <v>8.7200000000000006</v>
      </c>
      <c r="U886" s="130">
        <v>1.6477099405571699E-3</v>
      </c>
      <c r="W886" s="129">
        <v>871</v>
      </c>
      <c r="X886" s="119">
        <v>8.7200000000000006</v>
      </c>
      <c r="Y886" s="130">
        <v>4.53772682775254E-4</v>
      </c>
    </row>
    <row r="887" spans="3:25" x14ac:dyDescent="0.25">
      <c r="C887" s="129">
        <v>872</v>
      </c>
      <c r="D887" s="118">
        <v>8.73</v>
      </c>
      <c r="E887" s="130">
        <v>7.7663842906521496E-6</v>
      </c>
      <c r="G887" s="129">
        <v>872</v>
      </c>
      <c r="H887" s="119">
        <v>8.73</v>
      </c>
      <c r="I887" s="130">
        <v>4.0714086504313E-5</v>
      </c>
      <c r="K887" s="129">
        <v>872</v>
      </c>
      <c r="L887" s="119">
        <v>8.73</v>
      </c>
      <c r="M887" s="130">
        <v>3.7481835787356501E-5</v>
      </c>
      <c r="O887" s="129">
        <v>872</v>
      </c>
      <c r="P887" s="119">
        <v>8.73</v>
      </c>
      <c r="Q887" s="130">
        <v>1.0912089723809999E-5</v>
      </c>
      <c r="S887" s="129">
        <v>872</v>
      </c>
      <c r="T887" s="119">
        <v>8.73</v>
      </c>
      <c r="U887" s="130">
        <v>1.6432960817154201E-3</v>
      </c>
      <c r="W887" s="129">
        <v>872</v>
      </c>
      <c r="X887" s="119">
        <v>8.73</v>
      </c>
      <c r="Y887" s="130">
        <v>4.53427252333727E-4</v>
      </c>
    </row>
    <row r="888" spans="3:25" x14ac:dyDescent="0.25">
      <c r="C888" s="129">
        <v>873</v>
      </c>
      <c r="D888" s="118">
        <v>8.74</v>
      </c>
      <c r="E888" s="130">
        <v>7.7538905385151805E-6</v>
      </c>
      <c r="G888" s="129">
        <v>873</v>
      </c>
      <c r="H888" s="119">
        <v>8.74</v>
      </c>
      <c r="I888" s="130">
        <v>4.0620638025072798E-5</v>
      </c>
      <c r="K888" s="129">
        <v>873</v>
      </c>
      <c r="L888" s="119">
        <v>8.74</v>
      </c>
      <c r="M888" s="130">
        <v>3.7387007494449397E-5</v>
      </c>
      <c r="O888" s="129">
        <v>873</v>
      </c>
      <c r="P888" s="119">
        <v>8.74</v>
      </c>
      <c r="Q888" s="130">
        <v>1.0893332255220101E-5</v>
      </c>
      <c r="S888" s="129">
        <v>873</v>
      </c>
      <c r="T888" s="119">
        <v>8.74</v>
      </c>
      <c r="U888" s="130">
        <v>1.6388828577017999E-3</v>
      </c>
      <c r="W888" s="129">
        <v>873</v>
      </c>
      <c r="X888" s="119">
        <v>8.74</v>
      </c>
      <c r="Y888" s="130">
        <v>4.5308067037656802E-4</v>
      </c>
    </row>
    <row r="889" spans="3:25" x14ac:dyDescent="0.25">
      <c r="C889" s="129">
        <v>874</v>
      </c>
      <c r="D889" s="118">
        <v>8.75</v>
      </c>
      <c r="E889" s="130">
        <v>7.7414205558393896E-6</v>
      </c>
      <c r="G889" s="129">
        <v>874</v>
      </c>
      <c r="H889" s="119">
        <v>8.75</v>
      </c>
      <c r="I889" s="130">
        <v>4.0527166803220603E-5</v>
      </c>
      <c r="K889" s="129">
        <v>874</v>
      </c>
      <c r="L889" s="119">
        <v>8.75</v>
      </c>
      <c r="M889" s="130">
        <v>3.7292274306858398E-5</v>
      </c>
      <c r="O889" s="129">
        <v>874</v>
      </c>
      <c r="P889" s="119">
        <v>8.75</v>
      </c>
      <c r="Q889" s="130">
        <v>1.08746189351305E-5</v>
      </c>
      <c r="S889" s="129">
        <v>874</v>
      </c>
      <c r="T889" s="119">
        <v>8.75</v>
      </c>
      <c r="U889" s="130">
        <v>1.6344702844535699E-3</v>
      </c>
      <c r="W889" s="129">
        <v>874</v>
      </c>
      <c r="X889" s="119">
        <v>8.75</v>
      </c>
      <c r="Y889" s="130">
        <v>4.5273295100943598E-4</v>
      </c>
    </row>
    <row r="890" spans="3:25" x14ac:dyDescent="0.25">
      <c r="C890" s="129">
        <v>875</v>
      </c>
      <c r="D890" s="118">
        <v>8.76</v>
      </c>
      <c r="E890" s="130">
        <v>7.7289743160552101E-6</v>
      </c>
      <c r="G890" s="129">
        <v>875</v>
      </c>
      <c r="H890" s="119">
        <v>8.76</v>
      </c>
      <c r="I890" s="130">
        <v>4.04336752166839E-5</v>
      </c>
      <c r="K890" s="129">
        <v>875</v>
      </c>
      <c r="L890" s="119">
        <v>8.76</v>
      </c>
      <c r="M890" s="130">
        <v>3.7197637888998001E-5</v>
      </c>
      <c r="O890" s="129">
        <v>875</v>
      </c>
      <c r="P890" s="119">
        <v>8.76</v>
      </c>
      <c r="Q890" s="130">
        <v>1.08559496339626E-5</v>
      </c>
      <c r="S890" s="129">
        <v>875</v>
      </c>
      <c r="T890" s="119">
        <v>8.76</v>
      </c>
      <c r="U890" s="130">
        <v>1.6300568850812201E-3</v>
      </c>
      <c r="W890" s="129">
        <v>875</v>
      </c>
      <c r="X890" s="119">
        <v>8.76</v>
      </c>
      <c r="Y890" s="130">
        <v>4.5238422587817501E-4</v>
      </c>
    </row>
    <row r="891" spans="3:25" x14ac:dyDescent="0.25">
      <c r="C891" s="129">
        <v>876</v>
      </c>
      <c r="D891" s="118">
        <v>8.77</v>
      </c>
      <c r="E891" s="130">
        <v>7.7165517923564903E-6</v>
      </c>
      <c r="G891" s="129">
        <v>876</v>
      </c>
      <c r="H891" s="119">
        <v>8.77</v>
      </c>
      <c r="I891" s="130">
        <v>4.0340165622079097E-5</v>
      </c>
      <c r="K891" s="129">
        <v>876</v>
      </c>
      <c r="L891" s="119">
        <v>8.77</v>
      </c>
      <c r="M891" s="130">
        <v>3.7103099881923797E-5</v>
      </c>
      <c r="O891" s="129">
        <v>876</v>
      </c>
      <c r="P891" s="119">
        <v>8.77</v>
      </c>
      <c r="Q891" s="130">
        <v>1.0837324222650101E-5</v>
      </c>
      <c r="S891" s="129">
        <v>876</v>
      </c>
      <c r="T891" s="119">
        <v>8.77</v>
      </c>
      <c r="U891" s="130">
        <v>1.6256428040688799E-3</v>
      </c>
      <c r="W891" s="129">
        <v>876</v>
      </c>
      <c r="X891" s="119">
        <v>8.77</v>
      </c>
      <c r="Y891" s="130">
        <v>4.5203480413715398E-4</v>
      </c>
    </row>
    <row r="892" spans="3:25" x14ac:dyDescent="0.25">
      <c r="C892" s="129">
        <v>877</v>
      </c>
      <c r="D892" s="118">
        <v>8.7799999999999994</v>
      </c>
      <c r="E892" s="130">
        <v>7.7041529577044699E-6</v>
      </c>
      <c r="G892" s="129">
        <v>877</v>
      </c>
      <c r="H892" s="119">
        <v>8.7799999999999994</v>
      </c>
      <c r="I892" s="130">
        <v>4.0246640354795902E-5</v>
      </c>
      <c r="K892" s="129">
        <v>877</v>
      </c>
      <c r="L892" s="119">
        <v>8.7799999999999994</v>
      </c>
      <c r="M892" s="130">
        <v>3.7008661903566898E-5</v>
      </c>
      <c r="O892" s="129">
        <v>877</v>
      </c>
      <c r="P892" s="119">
        <v>8.7799999999999994</v>
      </c>
      <c r="Q892" s="130">
        <v>1.0818742572635399E-5</v>
      </c>
      <c r="S892" s="129">
        <v>877</v>
      </c>
      <c r="T892" s="119">
        <v>8.7799999999999994</v>
      </c>
      <c r="U892" s="130">
        <v>1.6212281841880801E-3</v>
      </c>
      <c r="W892" s="129">
        <v>877</v>
      </c>
      <c r="X892" s="119">
        <v>8.7799999999999994</v>
      </c>
      <c r="Y892" s="130">
        <v>4.5168428357722599E-4</v>
      </c>
    </row>
    <row r="893" spans="3:25" x14ac:dyDescent="0.25">
      <c r="C893" s="129">
        <v>878</v>
      </c>
      <c r="D893" s="118">
        <v>8.7899999999999991</v>
      </c>
      <c r="E893" s="130">
        <v>7.6917777848311694E-6</v>
      </c>
      <c r="G893" s="129">
        <v>878</v>
      </c>
      <c r="H893" s="119">
        <v>8.7899999999999991</v>
      </c>
      <c r="I893" s="130">
        <v>4.0153101729099299E-5</v>
      </c>
      <c r="K893" s="129">
        <v>878</v>
      </c>
      <c r="L893" s="119">
        <v>8.7899999999999991</v>
      </c>
      <c r="M893" s="130">
        <v>3.6914325548938101E-5</v>
      </c>
      <c r="O893" s="129">
        <v>878</v>
      </c>
      <c r="P893" s="119">
        <v>8.7899999999999991</v>
      </c>
      <c r="Q893" s="130">
        <v>1.08002045558662E-5</v>
      </c>
      <c r="S893" s="129">
        <v>878</v>
      </c>
      <c r="T893" s="119">
        <v>8.7899999999999991</v>
      </c>
      <c r="U893" s="130">
        <v>1.6168161970673701E-3</v>
      </c>
      <c r="W893" s="129">
        <v>878</v>
      </c>
      <c r="X893" s="119">
        <v>8.7899999999999991</v>
      </c>
      <c r="Y893" s="130">
        <v>4.5133267787533403E-4</v>
      </c>
    </row>
    <row r="894" spans="3:25" x14ac:dyDescent="0.25">
      <c r="C894" s="129">
        <v>879</v>
      </c>
      <c r="D894" s="118">
        <v>8.8000000000000007</v>
      </c>
      <c r="E894" s="130">
        <v>7.6794262462422805E-6</v>
      </c>
      <c r="G894" s="129">
        <v>879</v>
      </c>
      <c r="H894" s="119">
        <v>8.8000000000000007</v>
      </c>
      <c r="I894" s="130">
        <v>4.00595965920028E-5</v>
      </c>
      <c r="K894" s="129">
        <v>879</v>
      </c>
      <c r="L894" s="119">
        <v>8.8000000000000007</v>
      </c>
      <c r="M894" s="130">
        <v>3.6820092390352499E-5</v>
      </c>
      <c r="O894" s="129">
        <v>879</v>
      </c>
      <c r="P894" s="119">
        <v>8.8000000000000007</v>
      </c>
      <c r="Q894" s="130">
        <v>1.07817100447916E-5</v>
      </c>
      <c r="S894" s="129">
        <v>879</v>
      </c>
      <c r="T894" s="119">
        <v>8.8000000000000007</v>
      </c>
      <c r="U894" s="130">
        <v>1.61240413075798E-3</v>
      </c>
      <c r="W894" s="129">
        <v>879</v>
      </c>
      <c r="X894" s="119">
        <v>8.8000000000000007</v>
      </c>
      <c r="Y894" s="130">
        <v>4.5098000059947199E-4</v>
      </c>
    </row>
    <row r="895" spans="3:25" x14ac:dyDescent="0.25">
      <c r="C895" s="129">
        <v>880</v>
      </c>
      <c r="D895" s="118">
        <v>8.81</v>
      </c>
      <c r="E895" s="130">
        <v>7.6670983142210894E-6</v>
      </c>
      <c r="G895" s="129">
        <v>880</v>
      </c>
      <c r="H895" s="119">
        <v>8.81</v>
      </c>
      <c r="I895" s="130">
        <v>3.9966091832059301E-5</v>
      </c>
      <c r="K895" s="129">
        <v>880</v>
      </c>
      <c r="L895" s="119">
        <v>8.81</v>
      </c>
      <c r="M895" s="130">
        <v>3.6725963977645203E-5</v>
      </c>
      <c r="O895" s="129">
        <v>880</v>
      </c>
      <c r="P895" s="119">
        <v>8.81</v>
      </c>
      <c r="Q895" s="130">
        <v>1.07632589123594E-5</v>
      </c>
      <c r="S895" s="129">
        <v>880</v>
      </c>
      <c r="T895" s="119">
        <v>8.81</v>
      </c>
      <c r="U895" s="130">
        <v>1.6079919152185199E-3</v>
      </c>
      <c r="W895" s="129">
        <v>880</v>
      </c>
      <c r="X895" s="119">
        <v>8.81</v>
      </c>
      <c r="Y895" s="130">
        <v>4.5062626520946998E-4</v>
      </c>
    </row>
    <row r="896" spans="3:25" x14ac:dyDescent="0.25">
      <c r="C896" s="129">
        <v>881</v>
      </c>
      <c r="D896" s="118">
        <v>8.82</v>
      </c>
      <c r="E896" s="130">
        <v>7.6547939608313807E-6</v>
      </c>
      <c r="G896" s="129">
        <v>881</v>
      </c>
      <c r="H896" s="119">
        <v>8.82</v>
      </c>
      <c r="I896" s="130">
        <v>3.9872580119436003E-5</v>
      </c>
      <c r="K896" s="129">
        <v>881</v>
      </c>
      <c r="L896" s="119">
        <v>8.82</v>
      </c>
      <c r="M896" s="130">
        <v>3.6631941838379702E-5</v>
      </c>
      <c r="O896" s="129">
        <v>881</v>
      </c>
      <c r="P896" s="119">
        <v>8.82</v>
      </c>
      <c r="Q896" s="130">
        <v>1.0744851032012199E-5</v>
      </c>
      <c r="S896" s="129">
        <v>881</v>
      </c>
      <c r="T896" s="119">
        <v>8.82</v>
      </c>
      <c r="U896" s="130">
        <v>1.60357968671359E-3</v>
      </c>
      <c r="W896" s="129">
        <v>881</v>
      </c>
      <c r="X896" s="119">
        <v>8.82</v>
      </c>
      <c r="Y896" s="130">
        <v>4.5027188939388701E-4</v>
      </c>
    </row>
    <row r="897" spans="3:25" x14ac:dyDescent="0.25">
      <c r="C897" s="129">
        <v>882</v>
      </c>
      <c r="D897" s="118">
        <v>8.83</v>
      </c>
      <c r="E897" s="130">
        <v>7.6425131579208301E-6</v>
      </c>
      <c r="G897" s="129">
        <v>882</v>
      </c>
      <c r="H897" s="119">
        <v>8.83</v>
      </c>
      <c r="I897" s="130">
        <v>3.9779063686775498E-5</v>
      </c>
      <c r="K897" s="129">
        <v>882</v>
      </c>
      <c r="L897" s="119">
        <v>8.83</v>
      </c>
      <c r="M897" s="130">
        <v>3.6538027478068E-5</v>
      </c>
      <c r="O897" s="129">
        <v>882</v>
      </c>
      <c r="P897" s="119">
        <v>8.83</v>
      </c>
      <c r="Q897" s="130">
        <v>1.07264862776842E-5</v>
      </c>
      <c r="S897" s="129">
        <v>882</v>
      </c>
      <c r="T897" s="119">
        <v>8.83</v>
      </c>
      <c r="U897" s="130">
        <v>1.59916843785239E-3</v>
      </c>
      <c r="W897" s="129">
        <v>882</v>
      </c>
      <c r="X897" s="119">
        <v>8.83</v>
      </c>
      <c r="Y897" s="130">
        <v>4.4991659676835199E-4</v>
      </c>
    </row>
    <row r="898" spans="3:25" x14ac:dyDescent="0.25">
      <c r="C898" s="129">
        <v>883</v>
      </c>
      <c r="D898" s="118">
        <v>8.84</v>
      </c>
      <c r="E898" s="130">
        <v>7.6302558771242101E-6</v>
      </c>
      <c r="G898" s="129">
        <v>883</v>
      </c>
      <c r="H898" s="119">
        <v>8.84</v>
      </c>
      <c r="I898" s="130">
        <v>3.9685544746065697E-5</v>
      </c>
      <c r="K898" s="129">
        <v>883</v>
      </c>
      <c r="L898" s="119">
        <v>8.84</v>
      </c>
      <c r="M898" s="130">
        <v>3.6444222380374002E-5</v>
      </c>
      <c r="O898" s="129">
        <v>883</v>
      </c>
      <c r="P898" s="119">
        <v>8.84</v>
      </c>
      <c r="Q898" s="130">
        <v>1.07081645237981E-5</v>
      </c>
      <c r="S898" s="129">
        <v>883</v>
      </c>
      <c r="T898" s="119">
        <v>8.84</v>
      </c>
      <c r="U898" s="130">
        <v>1.59475971785307E-3</v>
      </c>
      <c r="W898" s="129">
        <v>883</v>
      </c>
      <c r="X898" s="119">
        <v>8.84</v>
      </c>
      <c r="Y898" s="130">
        <v>4.4956028277693397E-4</v>
      </c>
    </row>
    <row r="899" spans="3:25" x14ac:dyDescent="0.25">
      <c r="C899" s="129">
        <v>884</v>
      </c>
      <c r="D899" s="118">
        <v>8.85</v>
      </c>
      <c r="E899" s="130">
        <v>7.6180220898664602E-6</v>
      </c>
      <c r="G899" s="129">
        <v>884</v>
      </c>
      <c r="H899" s="119">
        <v>8.85</v>
      </c>
      <c r="I899" s="130">
        <v>3.9592025488736301E-5</v>
      </c>
      <c r="K899" s="129">
        <v>884</v>
      </c>
      <c r="L899" s="119">
        <v>8.85</v>
      </c>
      <c r="M899" s="130">
        <v>3.63505280073288E-5</v>
      </c>
      <c r="O899" s="129">
        <v>884</v>
      </c>
      <c r="P899" s="119">
        <v>8.85</v>
      </c>
      <c r="Q899" s="130">
        <v>1.06898856452614E-5</v>
      </c>
      <c r="S899" s="129">
        <v>884</v>
      </c>
      <c r="T899" s="119">
        <v>8.85</v>
      </c>
      <c r="U899" s="130">
        <v>1.59035135600021E-3</v>
      </c>
      <c r="W899" s="129">
        <v>884</v>
      </c>
      <c r="X899" s="119">
        <v>8.85</v>
      </c>
      <c r="Y899" s="130">
        <v>4.4920296046919501E-4</v>
      </c>
    </row>
    <row r="900" spans="3:25" x14ac:dyDescent="0.25">
      <c r="C900" s="129">
        <v>885</v>
      </c>
      <c r="D900" s="118">
        <v>8.86</v>
      </c>
      <c r="E900" s="130">
        <v>7.6058117673662597E-6</v>
      </c>
      <c r="G900" s="129">
        <v>885</v>
      </c>
      <c r="H900" s="119">
        <v>8.86</v>
      </c>
      <c r="I900" s="130">
        <v>3.9498508085760598E-5</v>
      </c>
      <c r="K900" s="129">
        <v>885</v>
      </c>
      <c r="L900" s="119">
        <v>8.86</v>
      </c>
      <c r="M900" s="130">
        <v>3.62569457995356E-5</v>
      </c>
      <c r="O900" s="129">
        <v>885</v>
      </c>
      <c r="P900" s="119">
        <v>8.86</v>
      </c>
      <c r="Q900" s="130">
        <v>1.06716495174638E-5</v>
      </c>
      <c r="S900" s="129">
        <v>885</v>
      </c>
      <c r="T900" s="119">
        <v>8.86</v>
      </c>
      <c r="U900" s="130">
        <v>1.5859434822821301E-3</v>
      </c>
      <c r="W900" s="129">
        <v>885</v>
      </c>
      <c r="X900" s="119">
        <v>8.86</v>
      </c>
      <c r="Y900" s="130">
        <v>4.4884464279033301E-4</v>
      </c>
    </row>
    <row r="901" spans="3:25" x14ac:dyDescent="0.25">
      <c r="C901" s="129">
        <v>886</v>
      </c>
      <c r="D901" s="118">
        <v>8.8699999999999992</v>
      </c>
      <c r="E901" s="130">
        <v>7.5936248806384698E-6</v>
      </c>
      <c r="G901" s="129">
        <v>886</v>
      </c>
      <c r="H901" s="119">
        <v>8.8699999999999992</v>
      </c>
      <c r="I901" s="130">
        <v>3.9404994687751197E-5</v>
      </c>
      <c r="K901" s="129">
        <v>886</v>
      </c>
      <c r="L901" s="119">
        <v>8.8699999999999992</v>
      </c>
      <c r="M901" s="130">
        <v>3.6163477176375899E-5</v>
      </c>
      <c r="O901" s="129">
        <v>886</v>
      </c>
      <c r="P901" s="119">
        <v>8.8699999999999992</v>
      </c>
      <c r="Q901" s="130">
        <v>1.06534560162734E-5</v>
      </c>
      <c r="S901" s="129">
        <v>886</v>
      </c>
      <c r="T901" s="119">
        <v>8.8699999999999992</v>
      </c>
      <c r="U901" s="130">
        <v>1.58153622510639E-3</v>
      </c>
      <c r="W901" s="129">
        <v>886</v>
      </c>
      <c r="X901" s="119">
        <v>8.8699999999999992</v>
      </c>
      <c r="Y901" s="130">
        <v>4.4848549501774602E-4</v>
      </c>
    </row>
    <row r="902" spans="3:25" x14ac:dyDescent="0.25">
      <c r="C902" s="129">
        <v>887</v>
      </c>
      <c r="D902" s="118">
        <v>8.8800000000000008</v>
      </c>
      <c r="E902" s="130">
        <v>7.58146140049804E-6</v>
      </c>
      <c r="G902" s="129">
        <v>887</v>
      </c>
      <c r="H902" s="119">
        <v>8.8800000000000008</v>
      </c>
      <c r="I902" s="130">
        <v>3.9311487425058998E-5</v>
      </c>
      <c r="K902" s="129">
        <v>887</v>
      </c>
      <c r="L902" s="119">
        <v>8.8800000000000008</v>
      </c>
      <c r="M902" s="130">
        <v>3.6070156579998701E-5</v>
      </c>
      <c r="O902" s="129">
        <v>887</v>
      </c>
      <c r="P902" s="119">
        <v>8.8800000000000008</v>
      </c>
      <c r="Q902" s="130">
        <v>1.0635305018034001E-5</v>
      </c>
      <c r="S902" s="129">
        <v>887</v>
      </c>
      <c r="T902" s="119">
        <v>8.8800000000000008</v>
      </c>
      <c r="U902" s="130">
        <v>1.57713130041346E-3</v>
      </c>
      <c r="W902" s="129">
        <v>887</v>
      </c>
      <c r="X902" s="119">
        <v>8.8800000000000008</v>
      </c>
      <c r="Y902" s="130">
        <v>4.4812573572776599E-4</v>
      </c>
    </row>
    <row r="903" spans="3:25" x14ac:dyDescent="0.25">
      <c r="C903" s="129">
        <v>888</v>
      </c>
      <c r="D903" s="118">
        <v>8.89</v>
      </c>
      <c r="E903" s="130">
        <v>7.5693212975622598E-6</v>
      </c>
      <c r="G903" s="129">
        <v>888</v>
      </c>
      <c r="H903" s="119">
        <v>8.89</v>
      </c>
      <c r="I903" s="130">
        <v>3.9217988407877999E-5</v>
      </c>
      <c r="K903" s="129">
        <v>888</v>
      </c>
      <c r="L903" s="119">
        <v>8.89</v>
      </c>
      <c r="M903" s="130">
        <v>3.59769593632201E-5</v>
      </c>
      <c r="O903" s="129">
        <v>888</v>
      </c>
      <c r="P903" s="119">
        <v>8.89</v>
      </c>
      <c r="Q903" s="130">
        <v>1.06171963995618E-5</v>
      </c>
      <c r="S903" s="129">
        <v>888</v>
      </c>
      <c r="T903" s="119">
        <v>8.89</v>
      </c>
      <c r="U903" s="130">
        <v>1.5757533815482601E-3</v>
      </c>
      <c r="W903" s="129">
        <v>888</v>
      </c>
      <c r="X903" s="119">
        <v>8.89</v>
      </c>
      <c r="Y903" s="130">
        <v>4.4776501634483101E-4</v>
      </c>
    </row>
    <row r="904" spans="3:25" x14ac:dyDescent="0.25">
      <c r="C904" s="129">
        <v>889</v>
      </c>
      <c r="D904" s="118">
        <v>8.9</v>
      </c>
      <c r="E904" s="130">
        <v>7.5572045422546096E-6</v>
      </c>
      <c r="G904" s="129">
        <v>889</v>
      </c>
      <c r="H904" s="119">
        <v>8.9</v>
      </c>
      <c r="I904" s="130">
        <v>3.91244997263367E-5</v>
      </c>
      <c r="K904" s="129">
        <v>889</v>
      </c>
      <c r="L904" s="119">
        <v>8.9</v>
      </c>
      <c r="M904" s="130">
        <v>3.5883879502713403E-5</v>
      </c>
      <c r="O904" s="129">
        <v>889</v>
      </c>
      <c r="P904" s="119">
        <v>8.9</v>
      </c>
      <c r="Q904" s="130">
        <v>1.05991300381425E-5</v>
      </c>
      <c r="S904" s="129">
        <v>889</v>
      </c>
      <c r="T904" s="119">
        <v>8.9</v>
      </c>
      <c r="U904" s="130">
        <v>1.57448268224225E-3</v>
      </c>
      <c r="W904" s="129">
        <v>889</v>
      </c>
      <c r="X904" s="119">
        <v>8.9</v>
      </c>
      <c r="Y904" s="130">
        <v>4.4740334941865799E-4</v>
      </c>
    </row>
    <row r="905" spans="3:25" x14ac:dyDescent="0.25">
      <c r="C905" s="129">
        <v>890</v>
      </c>
      <c r="D905" s="118">
        <v>8.91</v>
      </c>
      <c r="E905" s="130">
        <v>7.54511110480715E-6</v>
      </c>
      <c r="G905" s="129">
        <v>890</v>
      </c>
      <c r="H905" s="119">
        <v>8.91</v>
      </c>
      <c r="I905" s="130">
        <v>3.90310234506106E-5</v>
      </c>
      <c r="K905" s="129">
        <v>890</v>
      </c>
      <c r="L905" s="119">
        <v>8.91</v>
      </c>
      <c r="M905" s="130">
        <v>3.5790918337439297E-5</v>
      </c>
      <c r="O905" s="129">
        <v>890</v>
      </c>
      <c r="P905" s="119">
        <v>8.91</v>
      </c>
      <c r="Q905" s="130">
        <v>1.0581105811528001E-5</v>
      </c>
      <c r="S905" s="129">
        <v>890</v>
      </c>
      <c r="T905" s="119">
        <v>8.91</v>
      </c>
      <c r="U905" s="130">
        <v>1.5731895674048E-3</v>
      </c>
      <c r="W905" s="129">
        <v>890</v>
      </c>
      <c r="X905" s="119">
        <v>8.91</v>
      </c>
      <c r="Y905" s="130">
        <v>4.4704074739829099E-4</v>
      </c>
    </row>
    <row r="906" spans="3:25" x14ac:dyDescent="0.25">
      <c r="C906" s="129">
        <v>891</v>
      </c>
      <c r="D906" s="118">
        <v>8.92</v>
      </c>
      <c r="E906" s="130">
        <v>7.5330409552637103E-6</v>
      </c>
      <c r="G906" s="129">
        <v>891</v>
      </c>
      <c r="H906" s="119">
        <v>8.92</v>
      </c>
      <c r="I906" s="130">
        <v>3.8967329285460303E-5</v>
      </c>
      <c r="K906" s="129">
        <v>891</v>
      </c>
      <c r="L906" s="119">
        <v>8.92</v>
      </c>
      <c r="M906" s="130">
        <v>3.5698077186138397E-5</v>
      </c>
      <c r="O906" s="129">
        <v>891</v>
      </c>
      <c r="P906" s="119">
        <v>8.92</v>
      </c>
      <c r="Q906" s="130">
        <v>1.05631235979334E-5</v>
      </c>
      <c r="S906" s="129">
        <v>891</v>
      </c>
      <c r="T906" s="119">
        <v>8.92</v>
      </c>
      <c r="U906" s="130">
        <v>1.57187427563014E-3</v>
      </c>
      <c r="W906" s="129">
        <v>891</v>
      </c>
      <c r="X906" s="119">
        <v>8.92</v>
      </c>
      <c r="Y906" s="130">
        <v>4.4667722263283202E-4</v>
      </c>
    </row>
    <row r="907" spans="3:25" x14ac:dyDescent="0.25">
      <c r="C907" s="129">
        <v>892</v>
      </c>
      <c r="D907" s="118">
        <v>8.93</v>
      </c>
      <c r="E907" s="130">
        <v>7.5209940634829204E-6</v>
      </c>
      <c r="G907" s="129">
        <v>892</v>
      </c>
      <c r="H907" s="119">
        <v>8.93</v>
      </c>
      <c r="I907" s="130">
        <v>3.8922075540350597E-5</v>
      </c>
      <c r="K907" s="129">
        <v>892</v>
      </c>
      <c r="L907" s="119">
        <v>8.93</v>
      </c>
      <c r="M907" s="130">
        <v>3.5605357347527297E-5</v>
      </c>
      <c r="O907" s="129">
        <v>892</v>
      </c>
      <c r="P907" s="119">
        <v>8.93</v>
      </c>
      <c r="Q907" s="130">
        <v>1.0545188871595901E-5</v>
      </c>
      <c r="S907" s="129">
        <v>892</v>
      </c>
      <c r="T907" s="119">
        <v>8.93</v>
      </c>
      <c r="U907" s="130">
        <v>1.57053821249479E-3</v>
      </c>
      <c r="W907" s="129">
        <v>892</v>
      </c>
      <c r="X907" s="119">
        <v>8.93</v>
      </c>
      <c r="Y907" s="130">
        <v>4.4631319679431798E-4</v>
      </c>
    </row>
    <row r="908" spans="3:25" x14ac:dyDescent="0.25">
      <c r="C908" s="129">
        <v>893</v>
      </c>
      <c r="D908" s="118">
        <v>8.94</v>
      </c>
      <c r="E908" s="130">
        <v>7.5089703991410796E-6</v>
      </c>
      <c r="G908" s="129">
        <v>893</v>
      </c>
      <c r="H908" s="119">
        <v>8.94</v>
      </c>
      <c r="I908" s="130">
        <v>3.88765787326345E-5</v>
      </c>
      <c r="K908" s="129">
        <v>893</v>
      </c>
      <c r="L908" s="119">
        <v>8.94</v>
      </c>
      <c r="M908" s="130">
        <v>3.5512760100494198E-5</v>
      </c>
      <c r="O908" s="129">
        <v>893</v>
      </c>
      <c r="P908" s="119">
        <v>8.94</v>
      </c>
      <c r="Q908" s="130">
        <v>1.0527296577383801E-5</v>
      </c>
      <c r="S908" s="129">
        <v>893</v>
      </c>
      <c r="T908" s="119">
        <v>8.94</v>
      </c>
      <c r="U908" s="130">
        <v>1.56918293873237E-3</v>
      </c>
      <c r="W908" s="129">
        <v>893</v>
      </c>
      <c r="X908" s="119">
        <v>8.94</v>
      </c>
      <c r="Y908" s="130">
        <v>4.45948362791456E-4</v>
      </c>
    </row>
    <row r="909" spans="3:25" x14ac:dyDescent="0.25">
      <c r="C909" s="129">
        <v>894</v>
      </c>
      <c r="D909" s="118">
        <v>8.9499999999999993</v>
      </c>
      <c r="E909" s="130">
        <v>7.49696993173485E-6</v>
      </c>
      <c r="G909" s="129">
        <v>894</v>
      </c>
      <c r="H909" s="119">
        <v>8.9499999999999993</v>
      </c>
      <c r="I909" s="130">
        <v>3.8830806219767602E-5</v>
      </c>
      <c r="K909" s="129">
        <v>894</v>
      </c>
      <c r="L909" s="119">
        <v>8.9499999999999993</v>
      </c>
      <c r="M909" s="130">
        <v>3.5420286704295202E-5</v>
      </c>
      <c r="O909" s="129">
        <v>894</v>
      </c>
      <c r="P909" s="119">
        <v>8.9499999999999993</v>
      </c>
      <c r="Q909" s="130">
        <v>1.05094458946185E-5</v>
      </c>
      <c r="S909" s="129">
        <v>894</v>
      </c>
      <c r="T909" s="119">
        <v>8.9499999999999993</v>
      </c>
      <c r="U909" s="130">
        <v>1.56780617183874E-3</v>
      </c>
      <c r="W909" s="129">
        <v>894</v>
      </c>
      <c r="X909" s="119">
        <v>8.9499999999999993</v>
      </c>
      <c r="Y909" s="130">
        <v>4.4558263962459301E-4</v>
      </c>
    </row>
    <row r="910" spans="3:25" x14ac:dyDescent="0.25">
      <c r="C910" s="129">
        <v>895</v>
      </c>
      <c r="D910" s="118">
        <v>8.9600000000000009</v>
      </c>
      <c r="E910" s="130">
        <v>7.4849926305845697E-6</v>
      </c>
      <c r="G910" s="129">
        <v>895</v>
      </c>
      <c r="H910" s="119">
        <v>8.9600000000000009</v>
      </c>
      <c r="I910" s="130">
        <v>3.8784760613095097E-5</v>
      </c>
      <c r="K910" s="129">
        <v>895</v>
      </c>
      <c r="L910" s="119">
        <v>8.9600000000000009</v>
      </c>
      <c r="M910" s="130">
        <v>3.53279383987481E-5</v>
      </c>
      <c r="O910" s="129">
        <v>895</v>
      </c>
      <c r="P910" s="119">
        <v>8.9600000000000009</v>
      </c>
      <c r="Q910" s="130">
        <v>1.04916367035656E-5</v>
      </c>
      <c r="S910" s="129">
        <v>895</v>
      </c>
      <c r="T910" s="119">
        <v>8.9600000000000009</v>
      </c>
      <c r="U910" s="130">
        <v>1.5664081441186899E-3</v>
      </c>
      <c r="W910" s="129">
        <v>895</v>
      </c>
      <c r="X910" s="119">
        <v>8.9600000000000009</v>
      </c>
      <c r="Y910" s="130">
        <v>4.4521603926445601E-4</v>
      </c>
    </row>
    <row r="911" spans="3:25" x14ac:dyDescent="0.25">
      <c r="C911" s="129">
        <v>896</v>
      </c>
      <c r="D911" s="118">
        <v>8.9700000000000006</v>
      </c>
      <c r="E911" s="130">
        <v>7.4730384648367797E-6</v>
      </c>
      <c r="G911" s="129">
        <v>896</v>
      </c>
      <c r="H911" s="119">
        <v>8.9700000000000006</v>
      </c>
      <c r="I911" s="130">
        <v>3.8738444517335498E-5</v>
      </c>
      <c r="K911" s="129">
        <v>896</v>
      </c>
      <c r="L911" s="119">
        <v>8.9700000000000006</v>
      </c>
      <c r="M911" s="130">
        <v>3.5235716404420803E-5</v>
      </c>
      <c r="O911" s="129">
        <v>896</v>
      </c>
      <c r="P911" s="119">
        <v>8.9700000000000006</v>
      </c>
      <c r="Q911" s="130">
        <v>1.0473868884937799E-5</v>
      </c>
      <c r="S911" s="129">
        <v>896</v>
      </c>
      <c r="T911" s="119">
        <v>8.9700000000000006</v>
      </c>
      <c r="U911" s="130">
        <v>1.56499087387592E-3</v>
      </c>
      <c r="W911" s="129">
        <v>896</v>
      </c>
      <c r="X911" s="119">
        <v>8.9700000000000006</v>
      </c>
      <c r="Y911" s="130">
        <v>4.44848573585378E-4</v>
      </c>
    </row>
    <row r="912" spans="3:25" x14ac:dyDescent="0.25">
      <c r="C912" s="129">
        <v>897</v>
      </c>
      <c r="D912" s="118">
        <v>8.98</v>
      </c>
      <c r="E912" s="130">
        <v>7.4611074034668798E-6</v>
      </c>
      <c r="G912" s="129">
        <v>897</v>
      </c>
      <c r="H912" s="119">
        <v>8.98</v>
      </c>
      <c r="I912" s="130">
        <v>3.8691860530414497E-5</v>
      </c>
      <c r="K912" s="129">
        <v>897</v>
      </c>
      <c r="L912" s="119">
        <v>8.98</v>
      </c>
      <c r="M912" s="130">
        <v>3.51436219228271E-5</v>
      </c>
      <c r="O912" s="129">
        <v>897</v>
      </c>
      <c r="P912" s="119">
        <v>8.98</v>
      </c>
      <c r="Q912" s="130">
        <v>1.04561423198928E-5</v>
      </c>
      <c r="S912" s="129">
        <v>897</v>
      </c>
      <c r="T912" s="119">
        <v>8.98</v>
      </c>
      <c r="U912" s="130">
        <v>1.5635546195184001E-3</v>
      </c>
      <c r="W912" s="129">
        <v>897</v>
      </c>
      <c r="X912" s="119">
        <v>8.98</v>
      </c>
      <c r="Y912" s="130">
        <v>4.44480416267374E-4</v>
      </c>
    </row>
    <row r="913" spans="3:25" x14ac:dyDescent="0.25">
      <c r="C913" s="129">
        <v>898</v>
      </c>
      <c r="D913" s="118">
        <v>8.99</v>
      </c>
      <c r="E913" s="130">
        <v>7.4491994152823896E-6</v>
      </c>
      <c r="G913" s="129">
        <v>898</v>
      </c>
      <c r="H913" s="119">
        <v>8.99</v>
      </c>
      <c r="I913" s="130">
        <v>3.8645011243303902E-5</v>
      </c>
      <c r="K913" s="129">
        <v>898</v>
      </c>
      <c r="L913" s="119">
        <v>8.99</v>
      </c>
      <c r="M913" s="130">
        <v>3.5051656136609103E-5</v>
      </c>
      <c r="O913" s="129">
        <v>898</v>
      </c>
      <c r="P913" s="119">
        <v>8.99</v>
      </c>
      <c r="Q913" s="130">
        <v>1.0438456890030299E-5</v>
      </c>
      <c r="S913" s="129">
        <v>898</v>
      </c>
      <c r="T913" s="119">
        <v>8.99</v>
      </c>
      <c r="U913" s="130">
        <v>1.5620977695387701E-3</v>
      </c>
      <c r="W913" s="129">
        <v>898</v>
      </c>
      <c r="X913" s="119">
        <v>8.99</v>
      </c>
      <c r="Y913" s="130">
        <v>4.4411174673845603E-4</v>
      </c>
    </row>
    <row r="914" spans="3:25" x14ac:dyDescent="0.25">
      <c r="C914" s="129">
        <v>899</v>
      </c>
      <c r="D914" s="118">
        <v>9</v>
      </c>
      <c r="E914" s="130">
        <v>7.4373144689250399E-6</v>
      </c>
      <c r="G914" s="129">
        <v>899</v>
      </c>
      <c r="H914" s="119">
        <v>9</v>
      </c>
      <c r="I914" s="130">
        <v>3.8597899239846502E-5</v>
      </c>
      <c r="K914" s="129">
        <v>899</v>
      </c>
      <c r="L914" s="119">
        <v>9</v>
      </c>
      <c r="M914" s="130">
        <v>3.49598202097322E-5</v>
      </c>
      <c r="O914" s="129">
        <v>899</v>
      </c>
      <c r="P914" s="119">
        <v>9</v>
      </c>
      <c r="Q914" s="130">
        <v>1.04208124773889E-5</v>
      </c>
      <c r="S914" s="129">
        <v>899</v>
      </c>
      <c r="T914" s="119">
        <v>9</v>
      </c>
      <c r="U914" s="130">
        <v>1.5606205500369201E-3</v>
      </c>
      <c r="W914" s="129">
        <v>899</v>
      </c>
      <c r="X914" s="119">
        <v>9</v>
      </c>
      <c r="Y914" s="130">
        <v>4.4374224411852098E-4</v>
      </c>
    </row>
    <row r="915" spans="3:25" x14ac:dyDescent="0.25">
      <c r="C915" s="129">
        <v>900</v>
      </c>
      <c r="D915" s="118">
        <v>9.01</v>
      </c>
      <c r="E915" s="130">
        <v>7.4254560854270598E-6</v>
      </c>
      <c r="G915" s="129">
        <v>900</v>
      </c>
      <c r="H915" s="119">
        <v>9.01</v>
      </c>
      <c r="I915" s="130">
        <v>3.8550527096612297E-5</v>
      </c>
      <c r="K915" s="129">
        <v>900</v>
      </c>
      <c r="L915" s="119">
        <v>9.01</v>
      </c>
      <c r="M915" s="130">
        <v>3.4868115287664302E-5</v>
      </c>
      <c r="O915" s="129">
        <v>900</v>
      </c>
      <c r="P915" s="119">
        <v>9.01</v>
      </c>
      <c r="Q915" s="130">
        <v>1.04032089644439E-5</v>
      </c>
      <c r="S915" s="129">
        <v>900</v>
      </c>
      <c r="T915" s="119">
        <v>9.01</v>
      </c>
      <c r="U915" s="130">
        <v>1.5591254695957199E-3</v>
      </c>
      <c r="W915" s="129">
        <v>900</v>
      </c>
      <c r="X915" s="119">
        <v>9.01</v>
      </c>
      <c r="Y915" s="130">
        <v>4.4337191991724001E-4</v>
      </c>
    </row>
    <row r="916" spans="3:25" x14ac:dyDescent="0.25">
      <c r="C916" s="129">
        <v>901</v>
      </c>
      <c r="D916" s="118">
        <v>9.02</v>
      </c>
      <c r="E916" s="130">
        <v>7.4136224483905302E-6</v>
      </c>
      <c r="G916" s="129">
        <v>901</v>
      </c>
      <c r="H916" s="119">
        <v>9.02</v>
      </c>
      <c r="I916" s="130">
        <v>3.8502897382733001E-5</v>
      </c>
      <c r="K916" s="129">
        <v>901</v>
      </c>
      <c r="L916" s="119">
        <v>9.02</v>
      </c>
      <c r="M916" s="130">
        <v>3.4776542497567499E-5</v>
      </c>
      <c r="O916" s="129">
        <v>901</v>
      </c>
      <c r="P916" s="119">
        <v>9.02</v>
      </c>
      <c r="Q916" s="130">
        <v>1.0385646234104599E-5</v>
      </c>
      <c r="S916" s="129">
        <v>901</v>
      </c>
      <c r="T916" s="119">
        <v>9.02</v>
      </c>
      <c r="U916" s="130">
        <v>1.55761172971799E-3</v>
      </c>
      <c r="W916" s="129">
        <v>901</v>
      </c>
      <c r="X916" s="119">
        <v>9.02</v>
      </c>
      <c r="Y916" s="130">
        <v>4.4300078555129099E-4</v>
      </c>
    </row>
    <row r="917" spans="3:25" x14ac:dyDescent="0.25">
      <c r="C917" s="129">
        <v>902</v>
      </c>
      <c r="D917" s="118">
        <v>9.0299999999999994</v>
      </c>
      <c r="E917" s="130">
        <v>7.40181172387079E-6</v>
      </c>
      <c r="G917" s="129">
        <v>902</v>
      </c>
      <c r="H917" s="119">
        <v>9.0299999999999994</v>
      </c>
      <c r="I917" s="130">
        <v>3.8455012659757699E-5</v>
      </c>
      <c r="K917" s="129">
        <v>902</v>
      </c>
      <c r="L917" s="119">
        <v>9.0299999999999994</v>
      </c>
      <c r="M917" s="130">
        <v>3.4685102948474097E-5</v>
      </c>
      <c r="O917" s="129">
        <v>902</v>
      </c>
      <c r="P917" s="119">
        <v>9.0299999999999994</v>
      </c>
      <c r="Q917" s="130">
        <v>1.03681241697112E-5</v>
      </c>
      <c r="S917" s="129">
        <v>902</v>
      </c>
      <c r="T917" s="119">
        <v>9.0299999999999994</v>
      </c>
      <c r="U917" s="130">
        <v>1.55607826719572E-3</v>
      </c>
      <c r="W917" s="129">
        <v>902</v>
      </c>
      <c r="X917" s="119">
        <v>9.0299999999999994</v>
      </c>
      <c r="Y917" s="130">
        <v>4.4262885234505102E-4</v>
      </c>
    </row>
    <row r="918" spans="3:25" x14ac:dyDescent="0.25">
      <c r="C918" s="129">
        <v>903</v>
      </c>
      <c r="D918" s="118">
        <v>9.0399999999999991</v>
      </c>
      <c r="E918" s="130">
        <v>7.3900238800824898E-6</v>
      </c>
      <c r="G918" s="129">
        <v>903</v>
      </c>
      <c r="H918" s="119">
        <v>9.0399999999999991</v>
      </c>
      <c r="I918" s="130">
        <v>3.8406875481505099E-5</v>
      </c>
      <c r="K918" s="129">
        <v>903</v>
      </c>
      <c r="L918" s="119">
        <v>9.0399999999999991</v>
      </c>
      <c r="M918" s="130">
        <v>3.4593797731471401E-5</v>
      </c>
      <c r="O918" s="129">
        <v>903</v>
      </c>
      <c r="P918" s="119">
        <v>9.0399999999999991</v>
      </c>
      <c r="Q918" s="130">
        <v>1.03506426550327E-5</v>
      </c>
      <c r="S918" s="129">
        <v>903</v>
      </c>
      <c r="T918" s="119">
        <v>9.0399999999999991</v>
      </c>
      <c r="U918" s="130">
        <v>1.5545253020130699E-3</v>
      </c>
      <c r="W918" s="129">
        <v>903</v>
      </c>
      <c r="X918" s="119">
        <v>9.0399999999999991</v>
      </c>
      <c r="Y918" s="130">
        <v>4.4225653543902702E-4</v>
      </c>
    </row>
    <row r="919" spans="3:25" x14ac:dyDescent="0.25">
      <c r="C919" s="129">
        <v>904</v>
      </c>
      <c r="D919" s="118">
        <v>9.0500000000000007</v>
      </c>
      <c r="E919" s="130">
        <v>7.37825888508713E-6</v>
      </c>
      <c r="G919" s="129">
        <v>904</v>
      </c>
      <c r="H919" s="119">
        <v>9.0500000000000007</v>
      </c>
      <c r="I919" s="130">
        <v>3.8358488393920102E-5</v>
      </c>
      <c r="K919" s="129">
        <v>904</v>
      </c>
      <c r="L919" s="119">
        <v>9.0500000000000007</v>
      </c>
      <c r="M919" s="130">
        <v>3.4502627919887401E-5</v>
      </c>
      <c r="O919" s="129">
        <v>904</v>
      </c>
      <c r="P919" s="119">
        <v>9.0500000000000007</v>
      </c>
      <c r="Q919" s="130">
        <v>1.0333201574264E-5</v>
      </c>
      <c r="S919" s="129">
        <v>904</v>
      </c>
      <c r="T919" s="119">
        <v>9.0500000000000007</v>
      </c>
      <c r="U919" s="130">
        <v>1.55295571108615E-3</v>
      </c>
      <c r="W919" s="129">
        <v>904</v>
      </c>
      <c r="X919" s="119">
        <v>9.0500000000000007</v>
      </c>
      <c r="Y919" s="130">
        <v>4.4188351899353799E-4</v>
      </c>
    </row>
    <row r="920" spans="3:25" x14ac:dyDescent="0.25">
      <c r="C920" s="129">
        <v>905</v>
      </c>
      <c r="D920" s="118">
        <v>9.06</v>
      </c>
      <c r="E920" s="130">
        <v>7.3665167067954503E-6</v>
      </c>
      <c r="G920" s="129">
        <v>905</v>
      </c>
      <c r="H920" s="119">
        <v>9.06</v>
      </c>
      <c r="I920" s="130">
        <v>3.8309853934934498E-5</v>
      </c>
      <c r="K920" s="129">
        <v>905</v>
      </c>
      <c r="L920" s="119">
        <v>9.06</v>
      </c>
      <c r="M920" s="130">
        <v>3.4411594569461502E-5</v>
      </c>
      <c r="O920" s="129">
        <v>905</v>
      </c>
      <c r="P920" s="119">
        <v>9.06</v>
      </c>
      <c r="Q920" s="130">
        <v>1.03158008120235E-5</v>
      </c>
      <c r="S920" s="129">
        <v>905</v>
      </c>
      <c r="T920" s="119">
        <v>9.06</v>
      </c>
      <c r="U920" s="130">
        <v>1.55136788349762E-3</v>
      </c>
      <c r="W920" s="129">
        <v>905</v>
      </c>
      <c r="X920" s="119">
        <v>9.06</v>
      </c>
      <c r="Y920" s="130">
        <v>4.41509734373622E-4</v>
      </c>
    </row>
    <row r="921" spans="3:25" x14ac:dyDescent="0.25">
      <c r="C921" s="129">
        <v>906</v>
      </c>
      <c r="D921" s="118">
        <v>9.07</v>
      </c>
      <c r="E921" s="130">
        <v>7.3547973129699297E-6</v>
      </c>
      <c r="G921" s="129">
        <v>906</v>
      </c>
      <c r="H921" s="119">
        <v>9.07</v>
      </c>
      <c r="I921" s="130">
        <v>3.8260974634331598E-5</v>
      </c>
      <c r="K921" s="129">
        <v>906</v>
      </c>
      <c r="L921" s="119">
        <v>9.07</v>
      </c>
      <c r="M921" s="130">
        <v>3.4320698718527498E-5</v>
      </c>
      <c r="O921" s="129">
        <v>906</v>
      </c>
      <c r="P921" s="119">
        <v>9.07</v>
      </c>
      <c r="Q921" s="130">
        <v>1.0298440253350399E-5</v>
      </c>
      <c r="S921" s="129">
        <v>906</v>
      </c>
      <c r="T921" s="119">
        <v>9.07</v>
      </c>
      <c r="U921" s="130">
        <v>1.54976118208595E-3</v>
      </c>
      <c r="W921" s="129">
        <v>906</v>
      </c>
      <c r="X921" s="119">
        <v>9.07</v>
      </c>
      <c r="Y921" s="130">
        <v>4.4113519255486203E-4</v>
      </c>
    </row>
    <row r="922" spans="3:25" x14ac:dyDescent="0.25">
      <c r="C922" s="129">
        <v>907</v>
      </c>
      <c r="D922" s="118">
        <v>9.08</v>
      </c>
      <c r="E922" s="130">
        <v>7.3431006712274102E-6</v>
      </c>
      <c r="G922" s="129">
        <v>907</v>
      </c>
      <c r="H922" s="119">
        <v>9.08</v>
      </c>
      <c r="I922" s="130">
        <v>3.8211853013616201E-5</v>
      </c>
      <c r="K922" s="129">
        <v>907</v>
      </c>
      <c r="L922" s="119">
        <v>9.08</v>
      </c>
      <c r="M922" s="130">
        <v>3.4229941388187198E-5</v>
      </c>
      <c r="O922" s="129">
        <v>907</v>
      </c>
      <c r="P922" s="119">
        <v>9.08</v>
      </c>
      <c r="Q922" s="130">
        <v>1.02811197837026E-5</v>
      </c>
      <c r="S922" s="129">
        <v>907</v>
      </c>
      <c r="T922" s="119">
        <v>9.08</v>
      </c>
      <c r="U922" s="130">
        <v>1.5481358208123601E-3</v>
      </c>
      <c r="W922" s="129">
        <v>907</v>
      </c>
      <c r="X922" s="119">
        <v>9.08</v>
      </c>
      <c r="Y922" s="130">
        <v>4.4075990442381702E-4</v>
      </c>
    </row>
    <row r="923" spans="3:25" x14ac:dyDescent="0.25">
      <c r="C923" s="129">
        <v>908</v>
      </c>
      <c r="D923" s="118">
        <v>9.09</v>
      </c>
      <c r="E923" s="130">
        <v>7.3314267490415997E-6</v>
      </c>
      <c r="G923" s="129">
        <v>908</v>
      </c>
      <c r="H923" s="119">
        <v>9.09</v>
      </c>
      <c r="I923" s="130">
        <v>3.8162491585883997E-5</v>
      </c>
      <c r="K923" s="129">
        <v>908</v>
      </c>
      <c r="L923" s="119">
        <v>9.09</v>
      </c>
      <c r="M923" s="130">
        <v>3.4139323582488101E-5</v>
      </c>
      <c r="O923" s="129">
        <v>908</v>
      </c>
      <c r="P923" s="119">
        <v>9.09</v>
      </c>
      <c r="Q923" s="130">
        <v>1.0263839288953499E-5</v>
      </c>
      <c r="S923" s="129">
        <v>908</v>
      </c>
      <c r="T923" s="119">
        <v>9.09</v>
      </c>
      <c r="U923" s="130">
        <v>1.5464949236983501E-3</v>
      </c>
      <c r="W923" s="129">
        <v>908</v>
      </c>
      <c r="X923" s="119">
        <v>9.09</v>
      </c>
      <c r="Y923" s="130">
        <v>4.4038404092137999E-4</v>
      </c>
    </row>
    <row r="924" spans="3:25" x14ac:dyDescent="0.25">
      <c r="C924" s="129">
        <v>909</v>
      </c>
      <c r="D924" s="118">
        <v>9.1</v>
      </c>
      <c r="E924" s="130">
        <v>7.3197755137454502E-6</v>
      </c>
      <c r="G924" s="129">
        <v>909</v>
      </c>
      <c r="H924" s="119">
        <v>9.1</v>
      </c>
      <c r="I924" s="130">
        <v>3.8112892855697502E-5</v>
      </c>
      <c r="K924" s="129">
        <v>909</v>
      </c>
      <c r="L924" s="119">
        <v>9.1</v>
      </c>
      <c r="M924" s="130">
        <v>3.4048846288593298E-5</v>
      </c>
      <c r="O924" s="129">
        <v>909</v>
      </c>
      <c r="P924" s="119">
        <v>9.1</v>
      </c>
      <c r="Q924" s="130">
        <v>1.02465986553903E-5</v>
      </c>
      <c r="S924" s="129">
        <v>909</v>
      </c>
      <c r="T924" s="119">
        <v>9.1</v>
      </c>
      <c r="U924" s="130">
        <v>1.54483631051822E-3</v>
      </c>
      <c r="W924" s="129">
        <v>909</v>
      </c>
      <c r="X924" s="119">
        <v>9.1</v>
      </c>
      <c r="Y924" s="130">
        <v>4.4000776553262602E-4</v>
      </c>
    </row>
    <row r="925" spans="3:25" x14ac:dyDescent="0.25">
      <c r="C925" s="129">
        <v>910</v>
      </c>
      <c r="D925" s="118">
        <v>9.11</v>
      </c>
      <c r="E925" s="130">
        <v>7.3081469325340898E-6</v>
      </c>
      <c r="G925" s="129">
        <v>910</v>
      </c>
      <c r="H925" s="119">
        <v>9.11</v>
      </c>
      <c r="I925" s="130">
        <v>3.8063059318966702E-5</v>
      </c>
      <c r="K925" s="129">
        <v>910</v>
      </c>
      <c r="L925" s="119">
        <v>9.11</v>
      </c>
      <c r="M925" s="130">
        <v>3.3958510476958301E-5</v>
      </c>
      <c r="O925" s="129">
        <v>910</v>
      </c>
      <c r="P925" s="119">
        <v>9.11</v>
      </c>
      <c r="Q925" s="130">
        <v>1.02293977697115E-5</v>
      </c>
      <c r="S925" s="129">
        <v>910</v>
      </c>
      <c r="T925" s="119">
        <v>9.11</v>
      </c>
      <c r="U925" s="130">
        <v>1.5431596485688101E-3</v>
      </c>
      <c r="W925" s="129">
        <v>910</v>
      </c>
      <c r="X925" s="119">
        <v>9.11</v>
      </c>
      <c r="Y925" s="130">
        <v>4.39630773252453E-4</v>
      </c>
    </row>
    <row r="926" spans="3:25" x14ac:dyDescent="0.25">
      <c r="C926" s="129">
        <v>911</v>
      </c>
      <c r="D926" s="118">
        <v>9.1199999999999992</v>
      </c>
      <c r="E926" s="130">
        <v>7.2965409724665901E-6</v>
      </c>
      <c r="G926" s="129">
        <v>911</v>
      </c>
      <c r="H926" s="119">
        <v>9.1199999999999992</v>
      </c>
      <c r="I926" s="130">
        <v>3.8012993462828402E-5</v>
      </c>
      <c r="K926" s="129">
        <v>911</v>
      </c>
      <c r="L926" s="119">
        <v>9.1199999999999992</v>
      </c>
      <c r="M926" s="130">
        <v>3.3868317101495901E-5</v>
      </c>
      <c r="O926" s="129">
        <v>911</v>
      </c>
      <c r="P926" s="119">
        <v>9.1199999999999992</v>
      </c>
      <c r="Q926" s="130">
        <v>1.0212236519023599E-5</v>
      </c>
      <c r="S926" s="129">
        <v>911</v>
      </c>
      <c r="T926" s="119">
        <v>9.1199999999999992</v>
      </c>
      <c r="U926" s="130">
        <v>1.54146514588462E-3</v>
      </c>
      <c r="W926" s="129">
        <v>911</v>
      </c>
      <c r="X926" s="119">
        <v>9.1199999999999992</v>
      </c>
      <c r="Y926" s="130">
        <v>4.3925307463132197E-4</v>
      </c>
    </row>
    <row r="927" spans="3:25" x14ac:dyDescent="0.25">
      <c r="C927" s="129">
        <v>912</v>
      </c>
      <c r="D927" s="118">
        <v>9.1300000000000008</v>
      </c>
      <c r="E927" s="130">
        <v>7.2849576004688802E-6</v>
      </c>
      <c r="G927" s="129">
        <v>912</v>
      </c>
      <c r="H927" s="119">
        <v>9.1300000000000008</v>
      </c>
      <c r="I927" s="130">
        <v>3.79627090612944E-5</v>
      </c>
      <c r="K927" s="129">
        <v>912</v>
      </c>
      <c r="L927" s="119">
        <v>9.1300000000000008</v>
      </c>
      <c r="M927" s="130">
        <v>3.3778267099751002E-5</v>
      </c>
      <c r="O927" s="129">
        <v>912</v>
      </c>
      <c r="P927" s="119">
        <v>9.1300000000000008</v>
      </c>
      <c r="Q927" s="130">
        <v>1.01951147908401E-5</v>
      </c>
      <c r="S927" s="129">
        <v>912</v>
      </c>
      <c r="T927" s="119">
        <v>9.1300000000000008</v>
      </c>
      <c r="U927" s="130">
        <v>1.5397560527173101E-3</v>
      </c>
      <c r="W927" s="129">
        <v>912</v>
      </c>
      <c r="X927" s="119">
        <v>9.1300000000000008</v>
      </c>
      <c r="Y927" s="130">
        <v>4.3887468013383902E-4</v>
      </c>
    </row>
    <row r="928" spans="3:25" x14ac:dyDescent="0.25">
      <c r="C928" s="129">
        <v>913</v>
      </c>
      <c r="D928" s="118">
        <v>9.14</v>
      </c>
      <c r="E928" s="130">
        <v>7.2733967833359303E-6</v>
      </c>
      <c r="G928" s="129">
        <v>913</v>
      </c>
      <c r="H928" s="119">
        <v>9.14</v>
      </c>
      <c r="I928" s="130">
        <v>3.7912236564042998E-5</v>
      </c>
      <c r="K928" s="129">
        <v>913</v>
      </c>
      <c r="L928" s="119">
        <v>9.14</v>
      </c>
      <c r="M928" s="130">
        <v>3.3688361393066501E-5</v>
      </c>
      <c r="O928" s="129">
        <v>913</v>
      </c>
      <c r="P928" s="119">
        <v>9.14</v>
      </c>
      <c r="Q928" s="130">
        <v>1.0178032473078E-5</v>
      </c>
      <c r="S928" s="129">
        <v>913</v>
      </c>
      <c r="T928" s="119">
        <v>9.14</v>
      </c>
      <c r="U928" s="130">
        <v>1.5380298619973201E-3</v>
      </c>
      <c r="W928" s="129">
        <v>913</v>
      </c>
      <c r="X928" s="119">
        <v>9.14</v>
      </c>
      <c r="Y928" s="130">
        <v>4.3849560013939099E-4</v>
      </c>
    </row>
    <row r="929" spans="3:25" x14ac:dyDescent="0.25">
      <c r="C929" s="129">
        <v>914</v>
      </c>
      <c r="D929" s="118">
        <v>9.15</v>
      </c>
      <c r="E929" s="130">
        <v>7.2618584877340597E-6</v>
      </c>
      <c r="G929" s="129">
        <v>914</v>
      </c>
      <c r="H929" s="119">
        <v>9.15</v>
      </c>
      <c r="I929" s="130">
        <v>3.7861538904503198E-5</v>
      </c>
      <c r="K929" s="129">
        <v>914</v>
      </c>
      <c r="L929" s="119">
        <v>9.15</v>
      </c>
      <c r="M929" s="130">
        <v>3.3598600886748703E-5</v>
      </c>
      <c r="O929" s="129">
        <v>914</v>
      </c>
      <c r="P929" s="119">
        <v>9.15</v>
      </c>
      <c r="Q929" s="130">
        <v>1.0160989454056101E-5</v>
      </c>
      <c r="S929" s="129">
        <v>914</v>
      </c>
      <c r="T929" s="119">
        <v>9.15</v>
      </c>
      <c r="U929" s="130">
        <v>1.5362864241945599E-3</v>
      </c>
      <c r="W929" s="129">
        <v>914</v>
      </c>
      <c r="X929" s="119">
        <v>9.15</v>
      </c>
      <c r="Y929" s="130">
        <v>4.3811623226092599E-4</v>
      </c>
    </row>
    <row r="930" spans="3:25" x14ac:dyDescent="0.25">
      <c r="C930" s="129">
        <v>915</v>
      </c>
      <c r="D930" s="118">
        <v>9.16</v>
      </c>
      <c r="E930" s="130">
        <v>7.2503426802037399E-6</v>
      </c>
      <c r="G930" s="129">
        <v>915</v>
      </c>
      <c r="H930" s="119">
        <v>9.16</v>
      </c>
      <c r="I930" s="130">
        <v>3.7810618533508102E-5</v>
      </c>
      <c r="K930" s="129">
        <v>915</v>
      </c>
      <c r="L930" s="119">
        <v>9.16</v>
      </c>
      <c r="M930" s="130">
        <v>3.3508986470235202E-5</v>
      </c>
      <c r="O930" s="129">
        <v>915</v>
      </c>
      <c r="P930" s="119">
        <v>9.16</v>
      </c>
      <c r="Q930" s="130">
        <v>1.0143985622492499E-5</v>
      </c>
      <c r="S930" s="129">
        <v>915</v>
      </c>
      <c r="T930" s="119">
        <v>9.16</v>
      </c>
      <c r="U930" s="130">
        <v>1.53452594151585E-3</v>
      </c>
      <c r="W930" s="129">
        <v>915</v>
      </c>
      <c r="X930" s="119">
        <v>9.16</v>
      </c>
      <c r="Y930" s="130">
        <v>4.3773627481213202E-4</v>
      </c>
    </row>
    <row r="931" spans="3:25" x14ac:dyDescent="0.25">
      <c r="C931" s="129">
        <v>916</v>
      </c>
      <c r="D931" s="118">
        <v>9.17</v>
      </c>
      <c r="E931" s="130">
        <v>7.2388493271612496E-6</v>
      </c>
      <c r="G931" s="129">
        <v>916</v>
      </c>
      <c r="H931" s="119">
        <v>9.17</v>
      </c>
      <c r="I931" s="130">
        <v>3.7759477892600901E-5</v>
      </c>
      <c r="K931" s="129">
        <v>916</v>
      </c>
      <c r="L931" s="119">
        <v>9.17</v>
      </c>
      <c r="M931" s="130">
        <v>3.3419519017255802E-5</v>
      </c>
      <c r="O931" s="129">
        <v>916</v>
      </c>
      <c r="P931" s="119">
        <v>9.17</v>
      </c>
      <c r="Q931" s="130">
        <v>1.0127020867502601E-5</v>
      </c>
      <c r="S931" s="129">
        <v>916</v>
      </c>
      <c r="T931" s="119">
        <v>9.17</v>
      </c>
      <c r="U931" s="130">
        <v>1.5327516701220999E-3</v>
      </c>
      <c r="W931" s="129">
        <v>916</v>
      </c>
      <c r="X931" s="119">
        <v>9.17</v>
      </c>
      <c r="Y931" s="130">
        <v>4.3735565985002602E-4</v>
      </c>
    </row>
    <row r="932" spans="3:25" x14ac:dyDescent="0.25">
      <c r="C932" s="129">
        <v>917</v>
      </c>
      <c r="D932" s="118">
        <v>9.18</v>
      </c>
      <c r="E932" s="130">
        <v>7.2273783949013699E-6</v>
      </c>
      <c r="G932" s="129">
        <v>917</v>
      </c>
      <c r="H932" s="119">
        <v>9.18</v>
      </c>
      <c r="I932" s="130">
        <v>3.7708119413928797E-5</v>
      </c>
      <c r="K932" s="129">
        <v>917</v>
      </c>
      <c r="L932" s="119">
        <v>9.18</v>
      </c>
      <c r="M932" s="130">
        <v>3.3330199385998903E-5</v>
      </c>
      <c r="O932" s="129">
        <v>917</v>
      </c>
      <c r="P932" s="119">
        <v>9.18</v>
      </c>
      <c r="Q932" s="130">
        <v>1.01100950785962E-5</v>
      </c>
      <c r="S932" s="129">
        <v>917</v>
      </c>
      <c r="T932" s="119">
        <v>9.18</v>
      </c>
      <c r="U932" s="130">
        <v>1.5309610175084701E-3</v>
      </c>
      <c r="W932" s="129">
        <v>917</v>
      </c>
      <c r="X932" s="119">
        <v>9.18</v>
      </c>
      <c r="Y932" s="130">
        <v>4.3697439743258198E-4</v>
      </c>
    </row>
    <row r="933" spans="3:25" x14ac:dyDescent="0.25">
      <c r="C933" s="129">
        <v>918</v>
      </c>
      <c r="D933" s="118">
        <v>9.19</v>
      </c>
      <c r="E933" s="130">
        <v>7.2159298495996104E-6</v>
      </c>
      <c r="G933" s="129">
        <v>918</v>
      </c>
      <c r="H933" s="119">
        <v>9.19</v>
      </c>
      <c r="I933" s="130">
        <v>3.7656545520151702E-5</v>
      </c>
      <c r="K933" s="129">
        <v>918</v>
      </c>
      <c r="L933" s="119">
        <v>9.19</v>
      </c>
      <c r="M933" s="130">
        <v>3.3241028419270601E-5</v>
      </c>
      <c r="O933" s="129">
        <v>918</v>
      </c>
      <c r="P933" s="119">
        <v>9.19</v>
      </c>
      <c r="Q933" s="130">
        <v>1.00932081456762E-5</v>
      </c>
      <c r="S933" s="129">
        <v>918</v>
      </c>
      <c r="T933" s="119">
        <v>9.19</v>
      </c>
      <c r="U933" s="130">
        <v>1.5291538965411301E-3</v>
      </c>
      <c r="W933" s="129">
        <v>918</v>
      </c>
      <c r="X933" s="119">
        <v>9.19</v>
      </c>
      <c r="Y933" s="130">
        <v>4.3659249753560399E-4</v>
      </c>
    </row>
    <row r="934" spans="3:25" x14ac:dyDescent="0.25">
      <c r="C934" s="129">
        <v>919</v>
      </c>
      <c r="D934" s="118">
        <v>9.1999999999999993</v>
      </c>
      <c r="E934" s="130">
        <v>7.20450365731454E-6</v>
      </c>
      <c r="G934" s="129">
        <v>919</v>
      </c>
      <c r="H934" s="119">
        <v>9.1999999999999993</v>
      </c>
      <c r="I934" s="130">
        <v>3.7604758624347302E-5</v>
      </c>
      <c r="K934" s="129">
        <v>919</v>
      </c>
      <c r="L934" s="119">
        <v>9.1999999999999993</v>
      </c>
      <c r="M934" s="130">
        <v>3.3152006944654098E-5</v>
      </c>
      <c r="O934" s="129">
        <v>919</v>
      </c>
      <c r="P934" s="119">
        <v>9.1999999999999993</v>
      </c>
      <c r="Q934" s="130">
        <v>1.0076359959035401E-5</v>
      </c>
      <c r="S934" s="129">
        <v>919</v>
      </c>
      <c r="T934" s="119">
        <v>9.1999999999999993</v>
      </c>
      <c r="U934" s="130">
        <v>1.5273305037007199E-3</v>
      </c>
      <c r="W934" s="129">
        <v>919</v>
      </c>
      <c r="X934" s="119">
        <v>9.1999999999999993</v>
      </c>
      <c r="Y934" s="130">
        <v>4.3621011692431103E-4</v>
      </c>
    </row>
    <row r="935" spans="3:25" x14ac:dyDescent="0.25">
      <c r="C935" s="129">
        <v>920</v>
      </c>
      <c r="D935" s="118">
        <v>9.2100000000000009</v>
      </c>
      <c r="E935" s="130">
        <v>7.19309978398955E-6</v>
      </c>
      <c r="G935" s="129">
        <v>920</v>
      </c>
      <c r="H935" s="119">
        <v>9.2100000000000009</v>
      </c>
      <c r="I935" s="130">
        <v>3.7552761129921699E-5</v>
      </c>
      <c r="K935" s="129">
        <v>920</v>
      </c>
      <c r="L935" s="119">
        <v>9.2100000000000009</v>
      </c>
      <c r="M935" s="130">
        <v>3.3063135774670002E-5</v>
      </c>
      <c r="O935" s="129">
        <v>920</v>
      </c>
      <c r="P935" s="119">
        <v>9.2100000000000009</v>
      </c>
      <c r="Q935" s="130">
        <v>1.00595504093552E-5</v>
      </c>
      <c r="S935" s="129">
        <v>920</v>
      </c>
      <c r="T935" s="119">
        <v>9.2100000000000009</v>
      </c>
      <c r="U935" s="130">
        <v>1.5254939814759499E-3</v>
      </c>
      <c r="W935" s="129">
        <v>920</v>
      </c>
      <c r="X935" s="119">
        <v>9.2100000000000009</v>
      </c>
      <c r="Y935" s="130">
        <v>4.3582742691505101E-4</v>
      </c>
    </row>
    <row r="936" spans="3:25" x14ac:dyDescent="0.25">
      <c r="C936" s="129">
        <v>921</v>
      </c>
      <c r="D936" s="118">
        <v>9.2200000000000006</v>
      </c>
      <c r="E936" s="130">
        <v>7.1817181954557802E-6</v>
      </c>
      <c r="G936" s="129">
        <v>921</v>
      </c>
      <c r="H936" s="119">
        <v>9.2200000000000006</v>
      </c>
      <c r="I936" s="130">
        <v>3.7500555430520001E-5</v>
      </c>
      <c r="K936" s="129">
        <v>921</v>
      </c>
      <c r="L936" s="119">
        <v>9.2200000000000006</v>
      </c>
      <c r="M936" s="130">
        <v>3.2974415706933001E-5</v>
      </c>
      <c r="O936" s="129">
        <v>921</v>
      </c>
      <c r="P936" s="119">
        <v>9.2200000000000006</v>
      </c>
      <c r="Q936" s="130">
        <v>1.00427793877028E-5</v>
      </c>
      <c r="S936" s="129">
        <v>921</v>
      </c>
      <c r="T936" s="119">
        <v>9.2200000000000006</v>
      </c>
      <c r="U936" s="130">
        <v>1.52364189190373E-3</v>
      </c>
      <c r="W936" s="129">
        <v>921</v>
      </c>
      <c r="X936" s="119">
        <v>9.2200000000000006</v>
      </c>
      <c r="Y936" s="130">
        <v>4.3544412626485101E-4</v>
      </c>
    </row>
    <row r="937" spans="3:25" x14ac:dyDescent="0.25">
      <c r="C937" s="129">
        <v>922</v>
      </c>
      <c r="D937" s="118">
        <v>9.23</v>
      </c>
      <c r="E937" s="130">
        <v>7.1703588574338597E-6</v>
      </c>
      <c r="G937" s="129">
        <v>922</v>
      </c>
      <c r="H937" s="119">
        <v>9.23</v>
      </c>
      <c r="I937" s="130">
        <v>3.74481439099454E-5</v>
      </c>
      <c r="K937" s="129">
        <v>922</v>
      </c>
      <c r="L937" s="119">
        <v>9.23</v>
      </c>
      <c r="M937" s="130">
        <v>3.2885847524307599E-5</v>
      </c>
      <c r="O937" s="129">
        <v>922</v>
      </c>
      <c r="P937" s="119">
        <v>9.23</v>
      </c>
      <c r="Q937" s="130">
        <v>1.00260467855295E-5</v>
      </c>
      <c r="S937" s="129">
        <v>922</v>
      </c>
      <c r="T937" s="119">
        <v>9.23</v>
      </c>
      <c r="U937" s="130">
        <v>1.5217740901674599E-3</v>
      </c>
      <c r="W937" s="129">
        <v>922</v>
      </c>
      <c r="X937" s="119">
        <v>9.23</v>
      </c>
      <c r="Y937" s="130">
        <v>4.3506022463984798E-4</v>
      </c>
    </row>
    <row r="938" spans="3:25" x14ac:dyDescent="0.25">
      <c r="C938" s="129">
        <v>923</v>
      </c>
      <c r="D938" s="118">
        <v>9.24</v>
      </c>
      <c r="E938" s="130">
        <v>7.1590217355360899E-6</v>
      </c>
      <c r="G938" s="129">
        <v>923</v>
      </c>
      <c r="H938" s="119">
        <v>9.24</v>
      </c>
      <c r="I938" s="130">
        <v>3.7395528942074097E-5</v>
      </c>
      <c r="K938" s="129">
        <v>923</v>
      </c>
      <c r="L938" s="119">
        <v>9.24</v>
      </c>
      <c r="M938" s="130">
        <v>3.27974319950632E-5</v>
      </c>
      <c r="O938" s="129">
        <v>923</v>
      </c>
      <c r="P938" s="119">
        <v>9.24</v>
      </c>
      <c r="Q938" s="130">
        <v>1.00093524946684E-5</v>
      </c>
      <c r="S938" s="129">
        <v>923</v>
      </c>
      <c r="T938" s="119">
        <v>9.24</v>
      </c>
      <c r="U938" s="130">
        <v>1.51989076712505E-3</v>
      </c>
      <c r="W938" s="129">
        <v>923</v>
      </c>
      <c r="X938" s="119">
        <v>9.24</v>
      </c>
      <c r="Y938" s="130">
        <v>4.34675731626938E-4</v>
      </c>
    </row>
    <row r="939" spans="3:25" x14ac:dyDescent="0.25">
      <c r="C939" s="129">
        <v>924</v>
      </c>
      <c r="D939" s="118">
        <v>9.25</v>
      </c>
      <c r="E939" s="130">
        <v>7.14770679526852E-6</v>
      </c>
      <c r="G939" s="129">
        <v>924</v>
      </c>
      <c r="H939" s="119">
        <v>9.25</v>
      </c>
      <c r="I939" s="130">
        <v>3.7342712890779499E-5</v>
      </c>
      <c r="K939" s="129">
        <v>924</v>
      </c>
      <c r="L939" s="119">
        <v>9.25</v>
      </c>
      <c r="M939" s="130">
        <v>3.27091698730301E-5</v>
      </c>
      <c r="O939" s="129">
        <v>924</v>
      </c>
      <c r="P939" s="119">
        <v>9.25</v>
      </c>
      <c r="Q939" s="130">
        <v>9.9926964073321905E-6</v>
      </c>
      <c r="S939" s="129">
        <v>924</v>
      </c>
      <c r="T939" s="119">
        <v>9.25</v>
      </c>
      <c r="U939" s="130">
        <v>1.5179948329212801E-3</v>
      </c>
      <c r="W939" s="129">
        <v>924</v>
      </c>
      <c r="X939" s="119">
        <v>9.25</v>
      </c>
      <c r="Y939" s="130">
        <v>4.3429065673437E-4</v>
      </c>
    </row>
    <row r="940" spans="3:25" x14ac:dyDescent="0.25">
      <c r="C940" s="129">
        <v>925</v>
      </c>
      <c r="D940" s="118">
        <v>9.26</v>
      </c>
      <c r="E940" s="130">
        <v>7.1364140020333703E-6</v>
      </c>
      <c r="G940" s="129">
        <v>925</v>
      </c>
      <c r="H940" s="119">
        <v>9.26</v>
      </c>
      <c r="I940" s="130">
        <v>3.7289698109849302E-5</v>
      </c>
      <c r="K940" s="129">
        <v>925</v>
      </c>
      <c r="L940" s="119">
        <v>9.26</v>
      </c>
      <c r="M940" s="130">
        <v>3.2630297517288398E-5</v>
      </c>
      <c r="O940" s="129">
        <v>925</v>
      </c>
      <c r="P940" s="119">
        <v>9.26</v>
      </c>
      <c r="Q940" s="130">
        <v>9.9760784161112295E-6</v>
      </c>
      <c r="S940" s="129">
        <v>925</v>
      </c>
      <c r="T940" s="119">
        <v>9.26</v>
      </c>
      <c r="U940" s="130">
        <v>1.51608424233515E-3</v>
      </c>
      <c r="W940" s="129">
        <v>925</v>
      </c>
      <c r="X940" s="119">
        <v>9.26</v>
      </c>
      <c r="Y940" s="130">
        <v>4.3390536892114098E-4</v>
      </c>
    </row>
    <row r="941" spans="3:25" x14ac:dyDescent="0.25">
      <c r="C941" s="129">
        <v>926</v>
      </c>
      <c r="D941" s="118">
        <v>9.27</v>
      </c>
      <c r="E941" s="130">
        <v>7.1251433211307697E-6</v>
      </c>
      <c r="G941" s="129">
        <v>926</v>
      </c>
      <c r="H941" s="119">
        <v>9.27</v>
      </c>
      <c r="I941" s="130">
        <v>3.7236486942921099E-5</v>
      </c>
      <c r="K941" s="129">
        <v>926</v>
      </c>
      <c r="L941" s="119">
        <v>9.27</v>
      </c>
      <c r="M941" s="130">
        <v>3.25585111104092E-5</v>
      </c>
      <c r="O941" s="129">
        <v>926</v>
      </c>
      <c r="P941" s="119">
        <v>9.27</v>
      </c>
      <c r="Q941" s="130">
        <v>9.9594984139715707E-6</v>
      </c>
      <c r="S941" s="129">
        <v>926</v>
      </c>
      <c r="T941" s="119">
        <v>9.27</v>
      </c>
      <c r="U941" s="130">
        <v>1.5141586736598101E-3</v>
      </c>
      <c r="W941" s="129">
        <v>926</v>
      </c>
      <c r="X941" s="119">
        <v>9.27</v>
      </c>
      <c r="Y941" s="130">
        <v>4.3351960379412998E-4</v>
      </c>
    </row>
    <row r="942" spans="3:25" x14ac:dyDescent="0.25">
      <c r="C942" s="129">
        <v>927</v>
      </c>
      <c r="D942" s="118">
        <v>9.2799999999999994</v>
      </c>
      <c r="E942" s="130">
        <v>7.1138947177610997E-6</v>
      </c>
      <c r="G942" s="129">
        <v>927</v>
      </c>
      <c r="H942" s="119">
        <v>9.2799999999999994</v>
      </c>
      <c r="I942" s="130">
        <v>3.7183081723404702E-5</v>
      </c>
      <c r="K942" s="129">
        <v>927</v>
      </c>
      <c r="L942" s="119">
        <v>9.2799999999999994</v>
      </c>
      <c r="M942" s="130">
        <v>3.2486962379790802E-5</v>
      </c>
      <c r="O942" s="129">
        <v>927</v>
      </c>
      <c r="P942" s="119">
        <v>9.2799999999999994</v>
      </c>
      <c r="Q942" s="130">
        <v>9.9429562942529092E-6</v>
      </c>
      <c r="S942" s="129">
        <v>927</v>
      </c>
      <c r="T942" s="119">
        <v>9.2799999999999994</v>
      </c>
      <c r="U942" s="130">
        <v>1.5122183122356001E-3</v>
      </c>
      <c r="W942" s="129">
        <v>927</v>
      </c>
      <c r="X942" s="119">
        <v>9.2799999999999994</v>
      </c>
      <c r="Y942" s="130">
        <v>4.3313328230417498E-4</v>
      </c>
    </row>
    <row r="943" spans="3:25" x14ac:dyDescent="0.25">
      <c r="C943" s="129">
        <v>928</v>
      </c>
      <c r="D943" s="118">
        <v>9.2899999999999991</v>
      </c>
      <c r="E943" s="130">
        <v>7.1026681570267597E-6</v>
      </c>
      <c r="G943" s="129">
        <v>928</v>
      </c>
      <c r="H943" s="119">
        <v>9.2899999999999991</v>
      </c>
      <c r="I943" s="130">
        <v>3.7129484774414103E-5</v>
      </c>
      <c r="K943" s="129">
        <v>928</v>
      </c>
      <c r="L943" s="119">
        <v>9.2899999999999991</v>
      </c>
      <c r="M943" s="130">
        <v>3.2415650274801102E-5</v>
      </c>
      <c r="O943" s="129">
        <v>928</v>
      </c>
      <c r="P943" s="119">
        <v>9.2899999999999991</v>
      </c>
      <c r="Q943" s="130">
        <v>9.9264519506661407E-6</v>
      </c>
      <c r="S943" s="129">
        <v>928</v>
      </c>
      <c r="T943" s="119">
        <v>9.2899999999999991</v>
      </c>
      <c r="U943" s="130">
        <v>1.5102657182570699E-3</v>
      </c>
      <c r="W943" s="129">
        <v>928</v>
      </c>
      <c r="X943" s="119">
        <v>9.2899999999999991</v>
      </c>
      <c r="Y943" s="130">
        <v>4.3274641366343903E-4</v>
      </c>
    </row>
    <row r="944" spans="3:25" x14ac:dyDescent="0.25">
      <c r="C944" s="129">
        <v>929</v>
      </c>
      <c r="D944" s="118">
        <v>9.3000000000000007</v>
      </c>
      <c r="E944" s="130">
        <v>7.0914636039346001E-6</v>
      </c>
      <c r="G944" s="129">
        <v>929</v>
      </c>
      <c r="H944" s="119">
        <v>9.3000000000000007</v>
      </c>
      <c r="I944" s="130">
        <v>3.7075698408701403E-5</v>
      </c>
      <c r="K944" s="129">
        <v>929</v>
      </c>
      <c r="L944" s="119">
        <v>9.3000000000000007</v>
      </c>
      <c r="M944" s="130">
        <v>3.2344573750609801E-5</v>
      </c>
      <c r="O944" s="129">
        <v>929</v>
      </c>
      <c r="P944" s="119">
        <v>9.3000000000000007</v>
      </c>
      <c r="Q944" s="130">
        <v>9.9099852772921093E-6</v>
      </c>
      <c r="S944" s="129">
        <v>929</v>
      </c>
      <c r="T944" s="119">
        <v>9.3000000000000007</v>
      </c>
      <c r="U944" s="130">
        <v>1.50829947535277E-3</v>
      </c>
      <c r="W944" s="129">
        <v>929</v>
      </c>
      <c r="X944" s="119">
        <v>9.3000000000000007</v>
      </c>
      <c r="Y944" s="130">
        <v>4.3235900700826398E-4</v>
      </c>
    </row>
    <row r="945" spans="3:25" x14ac:dyDescent="0.25">
      <c r="C945" s="129">
        <v>930</v>
      </c>
      <c r="D945" s="118">
        <v>9.31</v>
      </c>
      <c r="E945" s="130">
        <v>7.0802810233973898E-6</v>
      </c>
      <c r="G945" s="129">
        <v>930</v>
      </c>
      <c r="H945" s="119">
        <v>9.31</v>
      </c>
      <c r="I945" s="130">
        <v>3.70217249285995E-5</v>
      </c>
      <c r="K945" s="129">
        <v>930</v>
      </c>
      <c r="L945" s="119">
        <v>9.31</v>
      </c>
      <c r="M945" s="130">
        <v>3.2273731768150098E-5</v>
      </c>
      <c r="O945" s="129">
        <v>930</v>
      </c>
      <c r="P945" s="119">
        <v>9.31</v>
      </c>
      <c r="Q945" s="130">
        <v>9.8935561685791493E-6</v>
      </c>
      <c r="S945" s="129">
        <v>930</v>
      </c>
      <c r="T945" s="119">
        <v>9.31</v>
      </c>
      <c r="U945" s="130">
        <v>1.5063189667491399E-3</v>
      </c>
      <c r="W945" s="129">
        <v>930</v>
      </c>
      <c r="X945" s="119">
        <v>9.31</v>
      </c>
      <c r="Y945" s="130">
        <v>4.3197119351281001E-4</v>
      </c>
    </row>
    <row r="946" spans="3:25" x14ac:dyDescent="0.25">
      <c r="C946" s="129">
        <v>931</v>
      </c>
      <c r="D946" s="118">
        <v>9.32</v>
      </c>
      <c r="E946" s="130">
        <v>7.0691203802364497E-6</v>
      </c>
      <c r="G946" s="129">
        <v>931</v>
      </c>
      <c r="H946" s="119">
        <v>9.32</v>
      </c>
      <c r="I946" s="130">
        <v>3.6967566625949801E-5</v>
      </c>
      <c r="K946" s="129">
        <v>931</v>
      </c>
      <c r="L946" s="119">
        <v>9.32</v>
      </c>
      <c r="M946" s="130">
        <v>3.2203123294080901E-5</v>
      </c>
      <c r="O946" s="129">
        <v>931</v>
      </c>
      <c r="P946" s="119">
        <v>9.32</v>
      </c>
      <c r="Q946" s="130">
        <v>9.8771645193410898E-6</v>
      </c>
      <c r="S946" s="129">
        <v>931</v>
      </c>
      <c r="T946" s="119">
        <v>9.32</v>
      </c>
      <c r="U946" s="130">
        <v>1.50432437237541E-3</v>
      </c>
      <c r="W946" s="129">
        <v>931</v>
      </c>
      <c r="X946" s="119">
        <v>9.32</v>
      </c>
      <c r="Y946" s="130">
        <v>4.3158317603242901E-4</v>
      </c>
    </row>
    <row r="947" spans="3:25" x14ac:dyDescent="0.25">
      <c r="C947" s="129">
        <v>932</v>
      </c>
      <c r="D947" s="118">
        <v>9.33</v>
      </c>
      <c r="E947" s="130">
        <v>7.0579816391830498E-6</v>
      </c>
      <c r="G947" s="129">
        <v>932</v>
      </c>
      <c r="H947" s="119">
        <v>9.33</v>
      </c>
      <c r="I947" s="130">
        <v>3.6913225782052902E-5</v>
      </c>
      <c r="K947" s="129">
        <v>932</v>
      </c>
      <c r="L947" s="119">
        <v>9.33</v>
      </c>
      <c r="M947" s="130">
        <v>3.2132747300748799E-5</v>
      </c>
      <c r="O947" s="129">
        <v>932</v>
      </c>
      <c r="P947" s="119">
        <v>9.33</v>
      </c>
      <c r="Q947" s="130">
        <v>9.8608102247556706E-6</v>
      </c>
      <c r="S947" s="129">
        <v>932</v>
      </c>
      <c r="T947" s="119">
        <v>9.33</v>
      </c>
      <c r="U947" s="130">
        <v>1.5023177860773E-3</v>
      </c>
      <c r="W947" s="129">
        <v>932</v>
      </c>
      <c r="X947" s="119">
        <v>9.33</v>
      </c>
      <c r="Y947" s="130">
        <v>4.31194645001529E-4</v>
      </c>
    </row>
    <row r="948" spans="3:25" x14ac:dyDescent="0.25">
      <c r="C948" s="129">
        <v>933</v>
      </c>
      <c r="D948" s="118">
        <v>9.34</v>
      </c>
      <c r="E948" s="130">
        <v>7.0468647648802899E-6</v>
      </c>
      <c r="G948" s="129">
        <v>933</v>
      </c>
      <c r="H948" s="119">
        <v>9.34</v>
      </c>
      <c r="I948" s="130">
        <v>3.6858746945259698E-5</v>
      </c>
      <c r="K948" s="129">
        <v>933</v>
      </c>
      <c r="L948" s="119">
        <v>9.34</v>
      </c>
      <c r="M948" s="130">
        <v>3.20626027661504E-5</v>
      </c>
      <c r="O948" s="129">
        <v>933</v>
      </c>
      <c r="P948" s="119">
        <v>9.34</v>
      </c>
      <c r="Q948" s="130">
        <v>9.8444931803623503E-6</v>
      </c>
      <c r="S948" s="129">
        <v>933</v>
      </c>
      <c r="T948" s="119">
        <v>9.34</v>
      </c>
      <c r="U948" s="130">
        <v>1.5002986540588101E-3</v>
      </c>
      <c r="W948" s="129">
        <v>933</v>
      </c>
      <c r="X948" s="119">
        <v>9.34</v>
      </c>
      <c r="Y948" s="130">
        <v>4.30805609271233E-4</v>
      </c>
    </row>
    <row r="949" spans="3:25" x14ac:dyDescent="0.25">
      <c r="C949" s="129">
        <v>934</v>
      </c>
      <c r="D949" s="118">
        <v>9.35</v>
      </c>
      <c r="E949" s="130">
        <v>7.0357710253889303E-6</v>
      </c>
      <c r="G949" s="129">
        <v>934</v>
      </c>
      <c r="H949" s="119">
        <v>9.35</v>
      </c>
      <c r="I949" s="130">
        <v>3.6804095246226002E-5</v>
      </c>
      <c r="K949" s="129">
        <v>934</v>
      </c>
      <c r="L949" s="119">
        <v>9.35</v>
      </c>
      <c r="M949" s="130">
        <v>3.1992688673895899E-5</v>
      </c>
      <c r="O949" s="129">
        <v>934</v>
      </c>
      <c r="P949" s="119">
        <v>9.35</v>
      </c>
      <c r="Q949" s="130">
        <v>9.8282132820604204E-6</v>
      </c>
      <c r="S949" s="129">
        <v>934</v>
      </c>
      <c r="T949" s="119">
        <v>9.35</v>
      </c>
      <c r="U949" s="130">
        <v>1.49826594747966E-3</v>
      </c>
      <c r="W949" s="129">
        <v>934</v>
      </c>
      <c r="X949" s="119">
        <v>9.35</v>
      </c>
      <c r="Y949" s="130">
        <v>4.3041607761954201E-4</v>
      </c>
    </row>
    <row r="950" spans="3:25" x14ac:dyDescent="0.25">
      <c r="C950" s="129">
        <v>935</v>
      </c>
      <c r="D950" s="118">
        <v>9.36</v>
      </c>
      <c r="E950" s="130">
        <v>7.0247023995395496E-6</v>
      </c>
      <c r="G950" s="129">
        <v>935</v>
      </c>
      <c r="H950" s="119">
        <v>9.36</v>
      </c>
      <c r="I950" s="130">
        <v>3.67492675303944E-5</v>
      </c>
      <c r="K950" s="129">
        <v>935</v>
      </c>
      <c r="L950" s="119">
        <v>9.36</v>
      </c>
      <c r="M950" s="130">
        <v>3.1923004013171E-5</v>
      </c>
      <c r="O950" s="129">
        <v>935</v>
      </c>
      <c r="P950" s="119">
        <v>9.36</v>
      </c>
      <c r="Q950" s="130">
        <v>9.8119704261073897E-6</v>
      </c>
      <c r="S950" s="129">
        <v>935</v>
      </c>
      <c r="T950" s="119">
        <v>9.36</v>
      </c>
      <c r="U950" s="130">
        <v>1.4962198409653499E-3</v>
      </c>
      <c r="W950" s="129">
        <v>935</v>
      </c>
      <c r="X950" s="119">
        <v>9.36</v>
      </c>
      <c r="Y950" s="130">
        <v>4.3002605875187898E-4</v>
      </c>
    </row>
    <row r="951" spans="3:25" x14ac:dyDescent="0.25">
      <c r="C951" s="129">
        <v>936</v>
      </c>
      <c r="D951" s="118">
        <v>9.3699999999999992</v>
      </c>
      <c r="E951" s="130">
        <v>7.0136555048116996E-6</v>
      </c>
      <c r="G951" s="129">
        <v>936</v>
      </c>
      <c r="H951" s="119">
        <v>9.3699999999999992</v>
      </c>
      <c r="I951" s="130">
        <v>3.6694266036619998E-5</v>
      </c>
      <c r="K951" s="129">
        <v>936</v>
      </c>
      <c r="L951" s="119">
        <v>9.3699999999999992</v>
      </c>
      <c r="M951" s="130">
        <v>3.1853547778701401E-5</v>
      </c>
      <c r="O951" s="129">
        <v>936</v>
      </c>
      <c r="P951" s="119">
        <v>9.3699999999999992</v>
      </c>
      <c r="Q951" s="130">
        <v>9.79576450911669E-6</v>
      </c>
      <c r="S951" s="129">
        <v>936</v>
      </c>
      <c r="T951" s="119">
        <v>9.3699999999999992</v>
      </c>
      <c r="U951" s="130">
        <v>1.49416184695181E-3</v>
      </c>
      <c r="W951" s="129">
        <v>936</v>
      </c>
      <c r="X951" s="119">
        <v>9.3699999999999992</v>
      </c>
      <c r="Y951" s="130">
        <v>4.29635881996371E-4</v>
      </c>
    </row>
    <row r="952" spans="3:25" x14ac:dyDescent="0.25">
      <c r="C952" s="129">
        <v>937</v>
      </c>
      <c r="D952" s="118">
        <v>9.3800000000000008</v>
      </c>
      <c r="E952" s="130">
        <v>7.0026303056889501E-6</v>
      </c>
      <c r="G952" s="129">
        <v>937</v>
      </c>
      <c r="H952" s="119">
        <v>9.3800000000000008</v>
      </c>
      <c r="I952" s="130">
        <v>3.6639092992964497E-5</v>
      </c>
      <c r="K952" s="129">
        <v>937</v>
      </c>
      <c r="L952" s="119">
        <v>9.3800000000000008</v>
      </c>
      <c r="M952" s="130">
        <v>3.17843189707158E-5</v>
      </c>
      <c r="O952" s="129">
        <v>937</v>
      </c>
      <c r="P952" s="119">
        <v>9.3800000000000008</v>
      </c>
      <c r="Q952" s="130">
        <v>9.7795954280565194E-6</v>
      </c>
      <c r="S952" s="129">
        <v>937</v>
      </c>
      <c r="T952" s="119">
        <v>9.3800000000000008</v>
      </c>
      <c r="U952" s="130">
        <v>1.4920925052992499E-3</v>
      </c>
      <c r="W952" s="129">
        <v>937</v>
      </c>
      <c r="X952" s="119">
        <v>9.3800000000000008</v>
      </c>
      <c r="Y952" s="130">
        <v>4.2924534306845703E-4</v>
      </c>
    </row>
    <row r="953" spans="3:25" x14ac:dyDescent="0.25">
      <c r="C953" s="129">
        <v>938</v>
      </c>
      <c r="D953" s="118">
        <v>9.39</v>
      </c>
      <c r="E953" s="130">
        <v>6.9916267665751998E-6</v>
      </c>
      <c r="G953" s="129">
        <v>938</v>
      </c>
      <c r="H953" s="119">
        <v>9.39</v>
      </c>
      <c r="I953" s="130">
        <v>3.6583750616651001E-5</v>
      </c>
      <c r="K953" s="129">
        <v>938</v>
      </c>
      <c r="L953" s="119">
        <v>9.39</v>
      </c>
      <c r="M953" s="130">
        <v>3.1715316594910102E-5</v>
      </c>
      <c r="O953" s="129">
        <v>938</v>
      </c>
      <c r="P953" s="119">
        <v>9.39</v>
      </c>
      <c r="Q953" s="130">
        <v>9.7634630802470199E-6</v>
      </c>
      <c r="S953" s="129">
        <v>938</v>
      </c>
      <c r="T953" s="119">
        <v>9.39</v>
      </c>
      <c r="U953" s="130">
        <v>1.4900102594100401E-3</v>
      </c>
      <c r="W953" s="129">
        <v>938</v>
      </c>
      <c r="X953" s="119">
        <v>9.39</v>
      </c>
      <c r="Y953" s="130">
        <v>4.2885434017308197E-4</v>
      </c>
    </row>
    <row r="954" spans="3:25" x14ac:dyDescent="0.25">
      <c r="C954" s="129">
        <v>939</v>
      </c>
      <c r="D954" s="118">
        <v>9.4</v>
      </c>
      <c r="E954" s="130">
        <v>6.9806448517968902E-6</v>
      </c>
      <c r="G954" s="129">
        <v>939</v>
      </c>
      <c r="H954" s="119">
        <v>9.4</v>
      </c>
      <c r="I954" s="130">
        <v>3.6528241114026002E-5</v>
      </c>
      <c r="K954" s="129">
        <v>939</v>
      </c>
      <c r="L954" s="119">
        <v>9.4</v>
      </c>
      <c r="M954" s="130">
        <v>3.1646539662411399E-5</v>
      </c>
      <c r="O954" s="129">
        <v>939</v>
      </c>
      <c r="P954" s="119">
        <v>9.4</v>
      </c>
      <c r="Q954" s="130">
        <v>9.7473673633593998E-6</v>
      </c>
      <c r="S954" s="129">
        <v>939</v>
      </c>
      <c r="T954" s="119">
        <v>9.4</v>
      </c>
      <c r="U954" s="130">
        <v>1.4879152787140701E-3</v>
      </c>
      <c r="W954" s="129">
        <v>939</v>
      </c>
      <c r="X954" s="119">
        <v>9.4</v>
      </c>
      <c r="Y954" s="130">
        <v>4.2846288174301698E-4</v>
      </c>
    </row>
    <row r="955" spans="3:25" x14ac:dyDescent="0.25">
      <c r="C955" s="129">
        <v>940</v>
      </c>
      <c r="D955" s="118">
        <v>9.41</v>
      </c>
      <c r="E955" s="130">
        <v>6.9696845256042496E-6</v>
      </c>
      <c r="G955" s="129">
        <v>940</v>
      </c>
      <c r="H955" s="119">
        <v>9.41</v>
      </c>
      <c r="I955" s="130">
        <v>3.6472566680510397E-5</v>
      </c>
      <c r="K955" s="129">
        <v>940</v>
      </c>
      <c r="L955" s="119">
        <v>9.41</v>
      </c>
      <c r="M955" s="130">
        <v>3.1577987189742698E-5</v>
      </c>
      <c r="O955" s="129">
        <v>940</v>
      </c>
      <c r="P955" s="119">
        <v>9.41</v>
      </c>
      <c r="Q955" s="130">
        <v>9.7313081754138197E-6</v>
      </c>
      <c r="S955" s="129">
        <v>940</v>
      </c>
      <c r="T955" s="119">
        <v>9.41</v>
      </c>
      <c r="U955" s="130">
        <v>1.48580838063168E-3</v>
      </c>
      <c r="W955" s="129">
        <v>940</v>
      </c>
      <c r="X955" s="119">
        <v>9.41</v>
      </c>
      <c r="Y955" s="130">
        <v>4.2807097614106198E-4</v>
      </c>
    </row>
    <row r="956" spans="3:25" x14ac:dyDescent="0.25">
      <c r="C956" s="129">
        <v>941</v>
      </c>
      <c r="D956" s="118">
        <v>9.42</v>
      </c>
      <c r="E956" s="130">
        <v>6.95874575217359E-6</v>
      </c>
      <c r="G956" s="129">
        <v>941</v>
      </c>
      <c r="H956" s="119">
        <v>9.42</v>
      </c>
      <c r="I956" s="130">
        <v>3.6416729500564602E-5</v>
      </c>
      <c r="K956" s="129">
        <v>941</v>
      </c>
      <c r="L956" s="119">
        <v>9.42</v>
      </c>
      <c r="M956" s="130">
        <v>3.1509658198787397E-5</v>
      </c>
      <c r="O956" s="129">
        <v>941</v>
      </c>
      <c r="P956" s="119">
        <v>9.42</v>
      </c>
      <c r="Q956" s="130">
        <v>9.7152854147773507E-6</v>
      </c>
      <c r="S956" s="129">
        <v>941</v>
      </c>
      <c r="T956" s="119">
        <v>9.42</v>
      </c>
      <c r="U956" s="130">
        <v>1.48369142687579E-3</v>
      </c>
      <c r="W956" s="129">
        <v>941</v>
      </c>
      <c r="X956" s="119">
        <v>9.42</v>
      </c>
      <c r="Y956" s="130">
        <v>4.27678712179436E-4</v>
      </c>
    </row>
    <row r="957" spans="3:25" x14ac:dyDescent="0.25">
      <c r="C957" s="129">
        <v>942</v>
      </c>
      <c r="D957" s="118">
        <v>9.43</v>
      </c>
      <c r="E957" s="130">
        <v>6.9478284956088798E-6</v>
      </c>
      <c r="G957" s="129">
        <v>942</v>
      </c>
      <c r="H957" s="119">
        <v>9.43</v>
      </c>
      <c r="I957" s="130">
        <v>3.6360731747647201E-5</v>
      </c>
      <c r="K957" s="129">
        <v>942</v>
      </c>
      <c r="L957" s="119">
        <v>9.43</v>
      </c>
      <c r="M957" s="130">
        <v>3.1441551947186997E-5</v>
      </c>
      <c r="O957" s="129">
        <v>942</v>
      </c>
      <c r="P957" s="119">
        <v>9.43</v>
      </c>
      <c r="Q957" s="130">
        <v>9.6992989801625996E-6</v>
      </c>
      <c r="S957" s="129">
        <v>942</v>
      </c>
      <c r="T957" s="119">
        <v>9.43</v>
      </c>
      <c r="U957" s="130">
        <v>1.48156221883084E-3</v>
      </c>
      <c r="W957" s="129">
        <v>942</v>
      </c>
      <c r="X957" s="119">
        <v>9.43</v>
      </c>
      <c r="Y957" s="130">
        <v>4.2728635865654302E-4</v>
      </c>
    </row>
    <row r="958" spans="3:25" x14ac:dyDescent="0.25">
      <c r="C958" s="129">
        <v>943</v>
      </c>
      <c r="D958" s="118">
        <v>9.44</v>
      </c>
      <c r="E958" s="130">
        <v>6.9369327199432502E-6</v>
      </c>
      <c r="G958" s="129">
        <v>943</v>
      </c>
      <c r="H958" s="119">
        <v>9.44</v>
      </c>
      <c r="I958" s="130">
        <v>3.6304575584185203E-5</v>
      </c>
      <c r="K958" s="129">
        <v>943</v>
      </c>
      <c r="L958" s="119">
        <v>9.44</v>
      </c>
      <c r="M958" s="130">
        <v>3.1373673267363897E-5</v>
      </c>
      <c r="O958" s="129">
        <v>943</v>
      </c>
      <c r="P958" s="119">
        <v>9.44</v>
      </c>
      <c r="Q958" s="130">
        <v>9.68334877062588E-6</v>
      </c>
      <c r="S958" s="129">
        <v>943</v>
      </c>
      <c r="T958" s="119">
        <v>9.44</v>
      </c>
      <c r="U958" s="130">
        <v>1.47942092083963E-3</v>
      </c>
      <c r="W958" s="129">
        <v>943</v>
      </c>
      <c r="X958" s="119">
        <v>9.44</v>
      </c>
      <c r="Y958" s="130">
        <v>4.2689358024258002E-4</v>
      </c>
    </row>
    <row r="959" spans="3:25" x14ac:dyDescent="0.25">
      <c r="C959" s="129">
        <v>944</v>
      </c>
      <c r="D959" s="118">
        <v>9.4499999999999993</v>
      </c>
      <c r="E959" s="130">
        <v>6.9260583891412904E-6</v>
      </c>
      <c r="G959" s="129">
        <v>944</v>
      </c>
      <c r="H959" s="119">
        <v>9.4499999999999993</v>
      </c>
      <c r="I959" s="130">
        <v>3.6248263161532797E-5</v>
      </c>
      <c r="K959" s="129">
        <v>944</v>
      </c>
      <c r="L959" s="119">
        <v>9.4499999999999993</v>
      </c>
      <c r="M959" s="130">
        <v>3.1306015121827003E-5</v>
      </c>
      <c r="O959" s="129">
        <v>944</v>
      </c>
      <c r="P959" s="119">
        <v>9.4499999999999993</v>
      </c>
      <c r="Q959" s="130">
        <v>9.6674346855653093E-6</v>
      </c>
      <c r="S959" s="129">
        <v>944</v>
      </c>
      <c r="T959" s="119">
        <v>9.4499999999999993</v>
      </c>
      <c r="U959" s="130">
        <v>1.47726769596956E-3</v>
      </c>
      <c r="W959" s="129">
        <v>944</v>
      </c>
      <c r="X959" s="119">
        <v>9.4499999999999993</v>
      </c>
      <c r="Y959" s="130">
        <v>4.2650038503771098E-4</v>
      </c>
    </row>
    <row r="960" spans="3:25" x14ac:dyDescent="0.25">
      <c r="C960" s="129">
        <v>945</v>
      </c>
      <c r="D960" s="118">
        <v>9.4600000000000009</v>
      </c>
      <c r="E960" s="130">
        <v>6.9152054671001599E-6</v>
      </c>
      <c r="G960" s="129">
        <v>945</v>
      </c>
      <c r="H960" s="119">
        <v>9.4600000000000009</v>
      </c>
      <c r="I960" s="130">
        <v>3.6191796619945803E-5</v>
      </c>
      <c r="K960" s="129">
        <v>945</v>
      </c>
      <c r="L960" s="119">
        <v>9.4600000000000009</v>
      </c>
      <c r="M960" s="130">
        <v>3.1238576553877003E-5</v>
      </c>
      <c r="O960" s="129">
        <v>945</v>
      </c>
      <c r="P960" s="119">
        <v>9.4600000000000009</v>
      </c>
      <c r="Q960" s="130">
        <v>9.6515566247193404E-6</v>
      </c>
      <c r="S960" s="129">
        <v>945</v>
      </c>
      <c r="T960" s="119">
        <v>9.4600000000000009</v>
      </c>
      <c r="U960" s="130">
        <v>1.4751054969943101E-3</v>
      </c>
      <c r="W960" s="129">
        <v>945</v>
      </c>
      <c r="X960" s="119">
        <v>9.4600000000000009</v>
      </c>
      <c r="Y960" s="130">
        <v>4.2610678107466799E-4</v>
      </c>
    </row>
    <row r="961" spans="3:25" x14ac:dyDescent="0.25">
      <c r="C961" s="129">
        <v>946</v>
      </c>
      <c r="D961" s="118">
        <v>9.4700000000000006</v>
      </c>
      <c r="E961" s="130">
        <v>6.9043739176517601E-6</v>
      </c>
      <c r="G961" s="129">
        <v>946</v>
      </c>
      <c r="H961" s="119">
        <v>9.4700000000000006</v>
      </c>
      <c r="I961" s="130">
        <v>3.6135178088547197E-5</v>
      </c>
      <c r="K961" s="129">
        <v>946</v>
      </c>
      <c r="L961" s="119">
        <v>9.4700000000000006</v>
      </c>
      <c r="M961" s="130">
        <v>3.1171356611999801E-5</v>
      </c>
      <c r="O961" s="129">
        <v>946</v>
      </c>
      <c r="P961" s="119">
        <v>9.4700000000000006</v>
      </c>
      <c r="Q961" s="130">
        <v>9.6357144881648792E-6</v>
      </c>
      <c r="S961" s="129">
        <v>946</v>
      </c>
      <c r="T961" s="119">
        <v>9.4700000000000006</v>
      </c>
      <c r="U961" s="130">
        <v>1.4729318242097901E-3</v>
      </c>
      <c r="W961" s="129">
        <v>946</v>
      </c>
      <c r="X961" s="119">
        <v>9.4700000000000006</v>
      </c>
      <c r="Y961" s="130">
        <v>4.2571277631922198E-4</v>
      </c>
    </row>
    <row r="962" spans="3:25" x14ac:dyDescent="0.25">
      <c r="C962" s="129">
        <v>947</v>
      </c>
      <c r="D962" s="118">
        <v>9.48</v>
      </c>
      <c r="E962" s="130">
        <v>6.8935637045640604E-6</v>
      </c>
      <c r="G962" s="129">
        <v>947</v>
      </c>
      <c r="H962" s="119">
        <v>9.48</v>
      </c>
      <c r="I962" s="130">
        <v>3.60784096853023E-5</v>
      </c>
      <c r="K962" s="129">
        <v>947</v>
      </c>
      <c r="L962" s="119">
        <v>9.48</v>
      </c>
      <c r="M962" s="130">
        <v>3.1104354349833498E-5</v>
      </c>
      <c r="O962" s="129">
        <v>947</v>
      </c>
      <c r="P962" s="119">
        <v>9.48</v>
      </c>
      <c r="Q962" s="130">
        <v>9.6199081763156807E-6</v>
      </c>
      <c r="S962" s="129">
        <v>947</v>
      </c>
      <c r="T962" s="119">
        <v>9.48</v>
      </c>
      <c r="U962" s="130">
        <v>1.4707466865107801E-3</v>
      </c>
      <c r="W962" s="129">
        <v>947</v>
      </c>
      <c r="X962" s="119">
        <v>9.48</v>
      </c>
      <c r="Y962" s="130">
        <v>4.2531862763715302E-4</v>
      </c>
    </row>
    <row r="963" spans="3:25" x14ac:dyDescent="0.25">
      <c r="C963" s="129">
        <v>948</v>
      </c>
      <c r="D963" s="118">
        <v>9.49</v>
      </c>
      <c r="E963" s="130">
        <v>6.8827747915431202E-6</v>
      </c>
      <c r="G963" s="129">
        <v>948</v>
      </c>
      <c r="H963" s="119">
        <v>9.49</v>
      </c>
      <c r="I963" s="130">
        <v>3.6021493516991399E-5</v>
      </c>
      <c r="K963" s="129">
        <v>948</v>
      </c>
      <c r="L963" s="119">
        <v>9.49</v>
      </c>
      <c r="M963" s="130">
        <v>3.1037568826135203E-5</v>
      </c>
      <c r="O963" s="129">
        <v>948</v>
      </c>
      <c r="P963" s="119">
        <v>9.49</v>
      </c>
      <c r="Q963" s="130">
        <v>9.6041375899208595E-6</v>
      </c>
      <c r="S963" s="129">
        <v>948</v>
      </c>
      <c r="T963" s="119">
        <v>9.49</v>
      </c>
      <c r="U963" s="130">
        <v>1.46855024201342E-3</v>
      </c>
      <c r="W963" s="129">
        <v>948</v>
      </c>
      <c r="X963" s="119">
        <v>9.49</v>
      </c>
      <c r="Y963" s="130">
        <v>4.2492425739614999E-4</v>
      </c>
    </row>
    <row r="964" spans="3:25" x14ac:dyDescent="0.25">
      <c r="C964" s="129">
        <v>949</v>
      </c>
      <c r="D964" s="118">
        <v>9.5</v>
      </c>
      <c r="E964" s="130">
        <v>6.8720071422343997E-6</v>
      </c>
      <c r="G964" s="129">
        <v>949</v>
      </c>
      <c r="H964" s="119">
        <v>9.5</v>
      </c>
      <c r="I964" s="130">
        <v>3.5964431679181601E-5</v>
      </c>
      <c r="K964" s="129">
        <v>949</v>
      </c>
      <c r="L964" s="119">
        <v>9.5</v>
      </c>
      <c r="M964" s="130">
        <v>3.0970999104746902E-5</v>
      </c>
      <c r="O964" s="129">
        <v>949</v>
      </c>
      <c r="P964" s="119">
        <v>9.5</v>
      </c>
      <c r="Q964" s="130">
        <v>9.5884026300628795E-6</v>
      </c>
      <c r="S964" s="129">
        <v>949</v>
      </c>
      <c r="T964" s="119">
        <v>9.5</v>
      </c>
      <c r="U964" s="130">
        <v>1.4663444813775199E-3</v>
      </c>
      <c r="W964" s="129">
        <v>949</v>
      </c>
      <c r="X964" s="119">
        <v>9.5</v>
      </c>
      <c r="Y964" s="130">
        <v>4.2452950752623403E-4</v>
      </c>
    </row>
    <row r="965" spans="3:25" x14ac:dyDescent="0.25">
      <c r="C965" s="129">
        <v>950</v>
      </c>
      <c r="D965" s="118">
        <v>9.51</v>
      </c>
      <c r="E965" s="130">
        <v>6.8612607202243601E-6</v>
      </c>
      <c r="G965" s="129">
        <v>950</v>
      </c>
      <c r="H965" s="119">
        <v>9.51</v>
      </c>
      <c r="I965" s="130">
        <v>3.5907226256210802E-5</v>
      </c>
      <c r="K965" s="129">
        <v>950</v>
      </c>
      <c r="L965" s="119">
        <v>9.51</v>
      </c>
      <c r="M965" s="130">
        <v>3.0904644254563402E-5</v>
      </c>
      <c r="O965" s="129">
        <v>950</v>
      </c>
      <c r="P965" s="119">
        <v>9.51</v>
      </c>
      <c r="Q965" s="130">
        <v>9.5727031981561893E-6</v>
      </c>
      <c r="S965" s="129">
        <v>950</v>
      </c>
      <c r="T965" s="119">
        <v>9.51</v>
      </c>
      <c r="U965" s="130">
        <v>1.46412876330287E-3</v>
      </c>
      <c r="W965" s="129">
        <v>950</v>
      </c>
      <c r="X965" s="119">
        <v>9.51</v>
      </c>
      <c r="Y965" s="130">
        <v>4.2413438574215702E-4</v>
      </c>
    </row>
    <row r="966" spans="3:25" x14ac:dyDescent="0.25">
      <c r="C966" s="129">
        <v>951</v>
      </c>
      <c r="D966" s="118">
        <v>9.52</v>
      </c>
      <c r="E966" s="130">
        <v>6.8505354890425102E-6</v>
      </c>
      <c r="G966" s="129">
        <v>951</v>
      </c>
      <c r="H966" s="119">
        <v>9.52</v>
      </c>
      <c r="I966" s="130">
        <v>3.5849879321157698E-5</v>
      </c>
      <c r="K966" s="129">
        <v>951</v>
      </c>
      <c r="L966" s="119">
        <v>9.52</v>
      </c>
      <c r="M966" s="130">
        <v>3.0838503349499802E-5</v>
      </c>
      <c r="O966" s="129">
        <v>951</v>
      </c>
      <c r="P966" s="119">
        <v>9.52</v>
      </c>
      <c r="Q966" s="130">
        <v>9.5570391959457395E-6</v>
      </c>
      <c r="S966" s="129">
        <v>951</v>
      </c>
      <c r="T966" s="119">
        <v>9.52</v>
      </c>
      <c r="U966" s="130">
        <v>1.46190218595553E-3</v>
      </c>
      <c r="W966" s="129">
        <v>951</v>
      </c>
      <c r="X966" s="119">
        <v>9.52</v>
      </c>
      <c r="Y966" s="130">
        <v>4.23738899694124E-4</v>
      </c>
    </row>
    <row r="967" spans="3:25" x14ac:dyDescent="0.25">
      <c r="C967" s="129">
        <v>952</v>
      </c>
      <c r="D967" s="118">
        <v>9.5299999999999994</v>
      </c>
      <c r="E967" s="130">
        <v>6.8398314121625703E-6</v>
      </c>
      <c r="G967" s="129">
        <v>952</v>
      </c>
      <c r="H967" s="119">
        <v>9.5299999999999994</v>
      </c>
      <c r="I967" s="130">
        <v>3.5792392935833101E-5</v>
      </c>
      <c r="K967" s="129">
        <v>952</v>
      </c>
      <c r="L967" s="119">
        <v>9.5299999999999994</v>
      </c>
      <c r="M967" s="130">
        <v>3.0772575468458201E-5</v>
      </c>
      <c r="O967" s="129">
        <v>952</v>
      </c>
      <c r="P967" s="119">
        <v>9.5299999999999994</v>
      </c>
      <c r="Q967" s="130">
        <v>9.5414105255047603E-6</v>
      </c>
      <c r="S967" s="129">
        <v>952</v>
      </c>
      <c r="T967" s="119">
        <v>9.5299999999999994</v>
      </c>
      <c r="U967" s="130">
        <v>1.4596649026090299E-3</v>
      </c>
      <c r="W967" s="129">
        <v>952</v>
      </c>
      <c r="X967" s="119">
        <v>9.5299999999999994</v>
      </c>
      <c r="Y967" s="130">
        <v>4.2334305696828801E-4</v>
      </c>
    </row>
    <row r="968" spans="3:25" x14ac:dyDescent="0.25">
      <c r="C968" s="129">
        <v>953</v>
      </c>
      <c r="D968" s="118">
        <v>9.5399999999999991</v>
      </c>
      <c r="E968" s="130">
        <v>6.8291484530041596E-6</v>
      </c>
      <c r="G968" s="129">
        <v>953</v>
      </c>
      <c r="H968" s="119">
        <v>9.5399999999999991</v>
      </c>
      <c r="I968" s="130">
        <v>3.5734773823630601E-5</v>
      </c>
      <c r="K968" s="129">
        <v>953</v>
      </c>
      <c r="L968" s="119">
        <v>9.5399999999999991</v>
      </c>
      <c r="M968" s="130">
        <v>3.0706859695296302E-5</v>
      </c>
      <c r="O968" s="129">
        <v>953</v>
      </c>
      <c r="P968" s="119">
        <v>9.5399999999999991</v>
      </c>
      <c r="Q968" s="130">
        <v>9.5258170892341207E-6</v>
      </c>
      <c r="S968" s="129">
        <v>953</v>
      </c>
      <c r="T968" s="119">
        <v>9.5399999999999991</v>
      </c>
      <c r="U968" s="130">
        <v>1.45741783816381E-3</v>
      </c>
      <c r="W968" s="129">
        <v>953</v>
      </c>
      <c r="X968" s="119">
        <v>9.5399999999999991</v>
      </c>
      <c r="Y968" s="130">
        <v>4.2294726089874701E-4</v>
      </c>
    </row>
    <row r="969" spans="3:25" x14ac:dyDescent="0.25">
      <c r="C969" s="129">
        <v>954</v>
      </c>
      <c r="D969" s="118">
        <v>9.5500000000000007</v>
      </c>
      <c r="E969" s="130">
        <v>6.8184865749343796E-6</v>
      </c>
      <c r="G969" s="129">
        <v>954</v>
      </c>
      <c r="H969" s="119">
        <v>9.5500000000000007</v>
      </c>
      <c r="I969" s="130">
        <v>3.5677059042439101E-5</v>
      </c>
      <c r="K969" s="129">
        <v>954</v>
      </c>
      <c r="L969" s="119">
        <v>9.5500000000000007</v>
      </c>
      <c r="M969" s="130">
        <v>3.0641355118795102E-5</v>
      </c>
      <c r="O969" s="129">
        <v>954</v>
      </c>
      <c r="P969" s="119">
        <v>9.5500000000000007</v>
      </c>
      <c r="Q969" s="130">
        <v>9.5102587898598102E-6</v>
      </c>
      <c r="S969" s="129">
        <v>954</v>
      </c>
      <c r="T969" s="119">
        <v>9.5500000000000007</v>
      </c>
      <c r="U969" s="130">
        <v>1.4551624180527E-3</v>
      </c>
      <c r="W969" s="129">
        <v>954</v>
      </c>
      <c r="X969" s="119">
        <v>9.5500000000000007</v>
      </c>
      <c r="Y969" s="130">
        <v>4.2255113087680599E-4</v>
      </c>
    </row>
    <row r="970" spans="3:25" x14ac:dyDescent="0.25">
      <c r="C970" s="129">
        <v>955</v>
      </c>
      <c r="D970" s="118">
        <v>9.56</v>
      </c>
      <c r="E970" s="130">
        <v>6.8078457412694599E-6</v>
      </c>
      <c r="G970" s="129">
        <v>955</v>
      </c>
      <c r="H970" s="119">
        <v>9.56</v>
      </c>
      <c r="I970" s="130">
        <v>3.5619210674620197E-5</v>
      </c>
      <c r="K970" s="129">
        <v>955</v>
      </c>
      <c r="L970" s="119">
        <v>9.56</v>
      </c>
      <c r="M970" s="130">
        <v>3.0576060832627598E-5</v>
      </c>
      <c r="O970" s="129">
        <v>955</v>
      </c>
      <c r="P970" s="119">
        <v>9.56</v>
      </c>
      <c r="Q970" s="130">
        <v>9.4947355304320908E-6</v>
      </c>
      <c r="S970" s="129">
        <v>955</v>
      </c>
      <c r="T970" s="119">
        <v>9.56</v>
      </c>
      <c r="U970" s="130">
        <v>1.4528967253582901E-3</v>
      </c>
      <c r="W970" s="129">
        <v>955</v>
      </c>
      <c r="X970" s="119">
        <v>9.56</v>
      </c>
      <c r="Y970" s="130">
        <v>4.2215466427349602E-4</v>
      </c>
    </row>
    <row r="971" spans="3:25" x14ac:dyDescent="0.25">
      <c r="C971" s="129">
        <v>956</v>
      </c>
      <c r="D971" s="118">
        <v>9.57</v>
      </c>
      <c r="E971" s="130">
        <v>6.7972259152760302E-6</v>
      </c>
      <c r="G971" s="129">
        <v>956</v>
      </c>
      <c r="H971" s="119">
        <v>9.57</v>
      </c>
      <c r="I971" s="130">
        <v>3.5561230737247797E-5</v>
      </c>
      <c r="K971" s="129">
        <v>956</v>
      </c>
      <c r="L971" s="119">
        <v>9.57</v>
      </c>
      <c r="M971" s="130">
        <v>3.0510975935326599E-5</v>
      </c>
      <c r="O971" s="129">
        <v>956</v>
      </c>
      <c r="P971" s="119">
        <v>9.57</v>
      </c>
      <c r="Q971" s="130">
        <v>9.4792472143235092E-6</v>
      </c>
      <c r="S971" s="129">
        <v>956</v>
      </c>
      <c r="T971" s="119">
        <v>9.57</v>
      </c>
      <c r="U971" s="130">
        <v>1.4506209086199301E-3</v>
      </c>
      <c r="W971" s="129">
        <v>956</v>
      </c>
      <c r="X971" s="119">
        <v>9.57</v>
      </c>
      <c r="Y971" s="130">
        <v>4.2175786843504602E-4</v>
      </c>
    </row>
    <row r="972" spans="3:25" x14ac:dyDescent="0.25">
      <c r="C972" s="129">
        <v>957</v>
      </c>
      <c r="D972" s="118">
        <v>9.58</v>
      </c>
      <c r="E972" s="130">
        <v>6.7866270601727099E-6</v>
      </c>
      <c r="G972" s="129">
        <v>957</v>
      </c>
      <c r="H972" s="119">
        <v>9.58</v>
      </c>
      <c r="I972" s="130">
        <v>3.5503121236059002E-5</v>
      </c>
      <c r="K972" s="129">
        <v>957</v>
      </c>
      <c r="L972" s="119">
        <v>9.58</v>
      </c>
      <c r="M972" s="130">
        <v>3.0446099530254701E-5</v>
      </c>
      <c r="O972" s="129">
        <v>957</v>
      </c>
      <c r="P972" s="119">
        <v>9.58</v>
      </c>
      <c r="Q972" s="130">
        <v>9.4637937452275592E-6</v>
      </c>
      <c r="S972" s="129">
        <v>957</v>
      </c>
      <c r="T972" s="119">
        <v>9.58</v>
      </c>
      <c r="U972" s="130">
        <v>1.4483351151893401E-3</v>
      </c>
      <c r="W972" s="129">
        <v>957</v>
      </c>
      <c r="X972" s="119">
        <v>9.58</v>
      </c>
      <c r="Y972" s="130">
        <v>4.2136075064593697E-4</v>
      </c>
    </row>
    <row r="973" spans="3:25" x14ac:dyDescent="0.25">
      <c r="C973" s="129">
        <v>958</v>
      </c>
      <c r="D973" s="118">
        <v>9.59</v>
      </c>
      <c r="E973" s="130">
        <v>6.7760491391319098E-6</v>
      </c>
      <c r="G973" s="129">
        <v>958</v>
      </c>
      <c r="H973" s="119">
        <v>9.59</v>
      </c>
      <c r="I973" s="130">
        <v>3.5444884165438301E-5</v>
      </c>
      <c r="K973" s="129">
        <v>958</v>
      </c>
      <c r="L973" s="119">
        <v>9.59</v>
      </c>
      <c r="M973" s="130">
        <v>3.0381430725571799E-5</v>
      </c>
      <c r="O973" s="129">
        <v>958</v>
      </c>
      <c r="P973" s="119">
        <v>9.59</v>
      </c>
      <c r="Q973" s="130">
        <v>9.4483750271572493E-6</v>
      </c>
      <c r="S973" s="129">
        <v>958</v>
      </c>
      <c r="T973" s="119">
        <v>9.59</v>
      </c>
      <c r="U973" s="130">
        <v>1.4460418717345E-3</v>
      </c>
      <c r="W973" s="129">
        <v>958</v>
      </c>
      <c r="X973" s="119">
        <v>9.59</v>
      </c>
      <c r="Y973" s="130">
        <v>4.2096344282737601E-4</v>
      </c>
    </row>
    <row r="974" spans="3:25" x14ac:dyDescent="0.25">
      <c r="C974" s="129">
        <v>959</v>
      </c>
      <c r="D974" s="118">
        <v>9.6</v>
      </c>
      <c r="E974" s="130">
        <v>6.7654921152807399E-6</v>
      </c>
      <c r="G974" s="129">
        <v>959</v>
      </c>
      <c r="H974" s="119">
        <v>9.6</v>
      </c>
      <c r="I974" s="130">
        <v>3.53865215084104E-5</v>
      </c>
      <c r="K974" s="129">
        <v>959</v>
      </c>
      <c r="L974" s="119">
        <v>9.6</v>
      </c>
      <c r="M974" s="130">
        <v>3.0316968634205999E-5</v>
      </c>
      <c r="O974" s="129">
        <v>959</v>
      </c>
      <c r="P974" s="119">
        <v>9.6</v>
      </c>
      <c r="Q974" s="130">
        <v>9.4329909644433302E-6</v>
      </c>
      <c r="S974" s="129">
        <v>959</v>
      </c>
      <c r="T974" s="119">
        <v>9.6</v>
      </c>
      <c r="U974" s="130">
        <v>1.44373931399705E-3</v>
      </c>
      <c r="W974" s="129">
        <v>959</v>
      </c>
      <c r="X974" s="119">
        <v>9.6</v>
      </c>
      <c r="Y974" s="130">
        <v>4.20566099855936E-4</v>
      </c>
    </row>
    <row r="975" spans="3:25" x14ac:dyDescent="0.25">
      <c r="C975" s="129">
        <v>960</v>
      </c>
      <c r="D975" s="118">
        <v>9.61</v>
      </c>
      <c r="E975" s="130">
        <v>6.7549559517029896E-6</v>
      </c>
      <c r="G975" s="129">
        <v>960</v>
      </c>
      <c r="H975" s="119">
        <v>9.61</v>
      </c>
      <c r="I975" s="130">
        <v>3.5328035236632898E-5</v>
      </c>
      <c r="K975" s="129">
        <v>960</v>
      </c>
      <c r="L975" s="119">
        <v>9.61</v>
      </c>
      <c r="M975" s="130">
        <v>3.02527123738213E-5</v>
      </c>
      <c r="O975" s="129">
        <v>960</v>
      </c>
      <c r="P975" s="119">
        <v>9.61</v>
      </c>
      <c r="Q975" s="130">
        <v>9.4176419624155296E-6</v>
      </c>
      <c r="S975" s="129">
        <v>960</v>
      </c>
      <c r="T975" s="119">
        <v>9.61</v>
      </c>
      <c r="U975" s="130">
        <v>1.4414271957620399E-3</v>
      </c>
      <c r="W975" s="129">
        <v>960</v>
      </c>
      <c r="X975" s="119">
        <v>9.61</v>
      </c>
      <c r="Y975" s="130">
        <v>4.2016845418107302E-4</v>
      </c>
    </row>
    <row r="976" spans="3:25" x14ac:dyDescent="0.25">
      <c r="C976" s="129">
        <v>961</v>
      </c>
      <c r="D976" s="118">
        <v>9.6199999999999992</v>
      </c>
      <c r="E976" s="130">
        <v>6.7444406114401702E-6</v>
      </c>
      <c r="G976" s="129">
        <v>961</v>
      </c>
      <c r="H976" s="119">
        <v>9.6199999999999992</v>
      </c>
      <c r="I976" s="130">
        <v>3.5269427310393203E-5</v>
      </c>
      <c r="K976" s="129">
        <v>961</v>
      </c>
      <c r="L976" s="119">
        <v>9.6199999999999992</v>
      </c>
      <c r="M976" s="130">
        <v>3.0188661066789E-5</v>
      </c>
      <c r="O976" s="129">
        <v>961</v>
      </c>
      <c r="P976" s="119">
        <v>9.6199999999999992</v>
      </c>
      <c r="Q976" s="130">
        <v>9.4023317232382599E-6</v>
      </c>
      <c r="S976" s="129">
        <v>961</v>
      </c>
      <c r="T976" s="119">
        <v>9.6199999999999992</v>
      </c>
      <c r="U976" s="130">
        <v>1.43910565978185E-3</v>
      </c>
      <c r="W976" s="129">
        <v>961</v>
      </c>
      <c r="X976" s="119">
        <v>9.6199999999999992</v>
      </c>
      <c r="Y976" s="130">
        <v>4.1977051285620903E-4</v>
      </c>
    </row>
    <row r="977" spans="3:25" x14ac:dyDescent="0.25">
      <c r="C977" s="129">
        <v>962</v>
      </c>
      <c r="D977" s="118">
        <v>9.6300000000000008</v>
      </c>
      <c r="E977" s="130">
        <v>6.7339460574932499E-6</v>
      </c>
      <c r="G977" s="129">
        <v>962</v>
      </c>
      <c r="H977" s="119">
        <v>9.6300000000000008</v>
      </c>
      <c r="I977" s="130">
        <v>3.5210699678595E-5</v>
      </c>
      <c r="K977" s="129">
        <v>962</v>
      </c>
      <c r="L977" s="119">
        <v>9.6300000000000008</v>
      </c>
      <c r="M977" s="130">
        <v>3.0124813840156401E-5</v>
      </c>
      <c r="O977" s="129">
        <v>962</v>
      </c>
      <c r="P977" s="119">
        <v>9.6300000000000008</v>
      </c>
      <c r="Q977" s="130">
        <v>9.3870558257012192E-6</v>
      </c>
      <c r="S977" s="129">
        <v>962</v>
      </c>
      <c r="T977" s="119">
        <v>9.6300000000000008</v>
      </c>
      <c r="U977" s="130">
        <v>1.4367759160538701E-3</v>
      </c>
      <c r="W977" s="129">
        <v>962</v>
      </c>
      <c r="X977" s="119">
        <v>9.6300000000000008</v>
      </c>
      <c r="Y977" s="130">
        <v>4.1937228287524102E-4</v>
      </c>
    </row>
    <row r="978" spans="3:25" x14ac:dyDescent="0.25">
      <c r="C978" s="129">
        <v>963</v>
      </c>
      <c r="D978" s="118">
        <v>9.64</v>
      </c>
      <c r="E978" s="130">
        <v>6.7234722528238198E-6</v>
      </c>
      <c r="G978" s="129">
        <v>963</v>
      </c>
      <c r="H978" s="119">
        <v>9.64</v>
      </c>
      <c r="I978" s="130">
        <v>3.5151854278763001E-5</v>
      </c>
      <c r="K978" s="129">
        <v>963</v>
      </c>
      <c r="L978" s="119">
        <v>9.64</v>
      </c>
      <c r="M978" s="130">
        <v>3.0061169825617601E-5</v>
      </c>
      <c r="O978" s="129">
        <v>963</v>
      </c>
      <c r="P978" s="119">
        <v>9.64</v>
      </c>
      <c r="Q978" s="130">
        <v>9.3718141755527001E-6</v>
      </c>
      <c r="S978" s="129">
        <v>963</v>
      </c>
      <c r="T978" s="119">
        <v>9.64</v>
      </c>
      <c r="U978" s="130">
        <v>1.43443867132972E-3</v>
      </c>
      <c r="W978" s="129">
        <v>963</v>
      </c>
      <c r="X978" s="119">
        <v>9.64</v>
      </c>
      <c r="Y978" s="130">
        <v>4.1897377117300003E-4</v>
      </c>
    </row>
    <row r="979" spans="3:25" x14ac:dyDescent="0.25">
      <c r="C979" s="129">
        <v>964</v>
      </c>
      <c r="D979" s="118">
        <v>9.65</v>
      </c>
      <c r="E979" s="130">
        <v>6.7130191603557098E-6</v>
      </c>
      <c r="G979" s="129">
        <v>964</v>
      </c>
      <c r="H979" s="119">
        <v>9.65</v>
      </c>
      <c r="I979" s="130">
        <v>3.5092893037035301E-5</v>
      </c>
      <c r="K979" s="129">
        <v>964</v>
      </c>
      <c r="L979" s="119">
        <v>9.65</v>
      </c>
      <c r="M979" s="130">
        <v>2.9997728159483699E-5</v>
      </c>
      <c r="O979" s="129">
        <v>964</v>
      </c>
      <c r="P979" s="119">
        <v>9.65</v>
      </c>
      <c r="Q979" s="130">
        <v>9.3566066788507499E-6</v>
      </c>
      <c r="S979" s="129">
        <v>964</v>
      </c>
      <c r="T979" s="119">
        <v>9.65</v>
      </c>
      <c r="U979" s="130">
        <v>1.4320924116780201E-3</v>
      </c>
      <c r="W979" s="129">
        <v>964</v>
      </c>
      <c r="X979" s="119">
        <v>9.65</v>
      </c>
      <c r="Y979" s="130">
        <v>4.1857522372748703E-4</v>
      </c>
    </row>
    <row r="980" spans="3:25" x14ac:dyDescent="0.25">
      <c r="C980" s="129">
        <v>965</v>
      </c>
      <c r="D980" s="118">
        <v>9.66</v>
      </c>
      <c r="E980" s="130">
        <v>6.7025867429760399E-6</v>
      </c>
      <c r="G980" s="129">
        <v>965</v>
      </c>
      <c r="H980" s="119">
        <v>9.66</v>
      </c>
      <c r="I980" s="130">
        <v>3.5033817868165901E-5</v>
      </c>
      <c r="K980" s="129">
        <v>965</v>
      </c>
      <c r="L980" s="119">
        <v>9.66</v>
      </c>
      <c r="M980" s="130">
        <v>2.9934487982653399E-5</v>
      </c>
      <c r="O980" s="129">
        <v>965</v>
      </c>
      <c r="P980" s="119">
        <v>9.66</v>
      </c>
      <c r="Q980" s="130">
        <v>9.3414332419612806E-6</v>
      </c>
      <c r="S980" s="129">
        <v>965</v>
      </c>
      <c r="T980" s="119">
        <v>9.66</v>
      </c>
      <c r="U980" s="130">
        <v>1.4297372753589799E-3</v>
      </c>
      <c r="W980" s="129">
        <v>965</v>
      </c>
      <c r="X980" s="119">
        <v>9.66</v>
      </c>
      <c r="Y980" s="130">
        <v>4.1817655774836098E-4</v>
      </c>
    </row>
    <row r="981" spans="3:25" x14ac:dyDescent="0.25">
      <c r="C981" s="129">
        <v>966</v>
      </c>
      <c r="D981" s="118">
        <v>9.67</v>
      </c>
      <c r="E981" s="130">
        <v>6.6921749635369799E-6</v>
      </c>
      <c r="G981" s="129">
        <v>966</v>
      </c>
      <c r="H981" s="119">
        <v>9.67</v>
      </c>
      <c r="I981" s="130">
        <v>3.4974630675520699E-5</v>
      </c>
      <c r="K981" s="129">
        <v>966</v>
      </c>
      <c r="L981" s="119">
        <v>9.67</v>
      </c>
      <c r="M981" s="130">
        <v>2.9871448440583799E-5</v>
      </c>
      <c r="O981" s="129">
        <v>966</v>
      </c>
      <c r="P981" s="119">
        <v>9.67</v>
      </c>
      <c r="Q981" s="130">
        <v>9.3262937715572396E-6</v>
      </c>
      <c r="S981" s="129">
        <v>966</v>
      </c>
      <c r="T981" s="119">
        <v>9.67</v>
      </c>
      <c r="U981" s="130">
        <v>1.42737339950526E-3</v>
      </c>
      <c r="W981" s="129">
        <v>966</v>
      </c>
      <c r="X981" s="119">
        <v>9.67</v>
      </c>
      <c r="Y981" s="130">
        <v>4.1777762831461202E-4</v>
      </c>
    </row>
    <row r="982" spans="3:25" x14ac:dyDescent="0.25">
      <c r="C982" s="129">
        <v>967</v>
      </c>
      <c r="D982" s="118">
        <v>9.68</v>
      </c>
      <c r="E982" s="130">
        <v>6.6817837848568202E-6</v>
      </c>
      <c r="G982" s="129">
        <v>967</v>
      </c>
      <c r="H982" s="119">
        <v>9.68</v>
      </c>
      <c r="I982" s="130">
        <v>3.4915333351085803E-5</v>
      </c>
      <c r="K982" s="129">
        <v>967</v>
      </c>
      <c r="L982" s="119">
        <v>9.68</v>
      </c>
      <c r="M982" s="130">
        <v>2.98086086832614E-5</v>
      </c>
      <c r="O982" s="129">
        <v>967</v>
      </c>
      <c r="P982" s="119">
        <v>9.68</v>
      </c>
      <c r="Q982" s="130">
        <v>9.3111881746167708E-6</v>
      </c>
      <c r="S982" s="129">
        <v>967</v>
      </c>
      <c r="T982" s="119">
        <v>9.68</v>
      </c>
      <c r="U982" s="130">
        <v>1.42500323402075E-3</v>
      </c>
      <c r="W982" s="129">
        <v>967</v>
      </c>
      <c r="X982" s="119">
        <v>9.68</v>
      </c>
      <c r="Y982" s="130">
        <v>4.1737844214025701E-4</v>
      </c>
    </row>
    <row r="983" spans="3:25" x14ac:dyDescent="0.25">
      <c r="C983" s="129">
        <v>968</v>
      </c>
      <c r="D983" s="118">
        <v>9.69</v>
      </c>
      <c r="E983" s="130">
        <v>6.6714131697213197E-6</v>
      </c>
      <c r="G983" s="129">
        <v>968</v>
      </c>
      <c r="H983" s="119">
        <v>9.69</v>
      </c>
      <c r="I983" s="130">
        <v>3.4855927775459497E-5</v>
      </c>
      <c r="K983" s="129">
        <v>968</v>
      </c>
      <c r="L983" s="119">
        <v>9.69</v>
      </c>
      <c r="M983" s="130">
        <v>2.9745967865173201E-5</v>
      </c>
      <c r="O983" s="129">
        <v>968</v>
      </c>
      <c r="P983" s="119">
        <v>9.69</v>
      </c>
      <c r="Q983" s="130">
        <v>9.2961163584221604E-6</v>
      </c>
      <c r="S983" s="129">
        <v>968</v>
      </c>
      <c r="T983" s="119">
        <v>9.69</v>
      </c>
      <c r="U983" s="130">
        <v>1.4226249229494601E-3</v>
      </c>
      <c r="W983" s="129">
        <v>968</v>
      </c>
      <c r="X983" s="119">
        <v>9.69</v>
      </c>
      <c r="Y983" s="130">
        <v>4.16979005882372E-4</v>
      </c>
    </row>
    <row r="984" spans="3:25" x14ac:dyDescent="0.25">
      <c r="C984" s="129">
        <v>969</v>
      </c>
      <c r="D984" s="118">
        <v>9.6999999999999993</v>
      </c>
      <c r="E984" s="130">
        <v>6.6610630808853302E-6</v>
      </c>
      <c r="G984" s="129">
        <v>969</v>
      </c>
      <c r="H984" s="119">
        <v>9.6999999999999993</v>
      </c>
      <c r="I984" s="130">
        <v>3.4796415817867298E-5</v>
      </c>
      <c r="K984" s="129">
        <v>969</v>
      </c>
      <c r="L984" s="119">
        <v>9.6999999999999993</v>
      </c>
      <c r="M984" s="130">
        <v>2.96835251452787E-5</v>
      </c>
      <c r="O984" s="129">
        <v>969</v>
      </c>
      <c r="P984" s="119">
        <v>9.6999999999999993</v>
      </c>
      <c r="Q984" s="130">
        <v>9.2810782305583107E-6</v>
      </c>
      <c r="S984" s="129">
        <v>969</v>
      </c>
      <c r="T984" s="119">
        <v>9.6999999999999993</v>
      </c>
      <c r="U984" s="130">
        <v>1.42023825884773E-3</v>
      </c>
      <c r="W984" s="129">
        <v>969</v>
      </c>
      <c r="X984" s="119">
        <v>9.6999999999999993</v>
      </c>
      <c r="Y984" s="130">
        <v>4.1657932614151401E-4</v>
      </c>
    </row>
    <row r="985" spans="3:25" x14ac:dyDescent="0.25">
      <c r="C985" s="129">
        <v>970</v>
      </c>
      <c r="D985" s="118">
        <v>9.7100000000000009</v>
      </c>
      <c r="E985" s="130">
        <v>6.6507334810734999E-6</v>
      </c>
      <c r="G985" s="129">
        <v>970</v>
      </c>
      <c r="H985" s="119">
        <v>9.7100000000000009</v>
      </c>
      <c r="I985" s="130">
        <v>3.47367993361583E-5</v>
      </c>
      <c r="K985" s="129">
        <v>970</v>
      </c>
      <c r="L985" s="119">
        <v>9.7100000000000009</v>
      </c>
      <c r="M985" s="130">
        <v>2.9621279686981E-5</v>
      </c>
      <c r="O985" s="129">
        <v>970</v>
      </c>
      <c r="P985" s="119">
        <v>9.7100000000000009</v>
      </c>
      <c r="Q985" s="130">
        <v>9.2660736989111696E-6</v>
      </c>
      <c r="S985" s="129">
        <v>970</v>
      </c>
      <c r="T985" s="119">
        <v>9.7100000000000009</v>
      </c>
      <c r="U985" s="130">
        <v>1.4178433744889401E-3</v>
      </c>
      <c r="W985" s="129">
        <v>970</v>
      </c>
      <c r="X985" s="119">
        <v>9.7100000000000009</v>
      </c>
      <c r="Y985" s="130">
        <v>4.1617974336718099E-4</v>
      </c>
    </row>
    <row r="986" spans="3:25" x14ac:dyDescent="0.25">
      <c r="C986" s="129">
        <v>971</v>
      </c>
      <c r="D986" s="118">
        <v>9.7200000000000006</v>
      </c>
      <c r="E986" s="130">
        <v>6.6404274786470797E-6</v>
      </c>
      <c r="G986" s="129">
        <v>971</v>
      </c>
      <c r="H986" s="119">
        <v>9.7200000000000006</v>
      </c>
      <c r="I986" s="130">
        <v>3.46770801768169E-5</v>
      </c>
      <c r="K986" s="129">
        <v>971</v>
      </c>
      <c r="L986" s="119">
        <v>9.7200000000000006</v>
      </c>
      <c r="M986" s="130">
        <v>2.9559230658099001E-5</v>
      </c>
      <c r="O986" s="129">
        <v>971</v>
      </c>
      <c r="P986" s="119">
        <v>9.7200000000000006</v>
      </c>
      <c r="Q986" s="130">
        <v>9.2511026716668194E-6</v>
      </c>
      <c r="S986" s="129">
        <v>971</v>
      </c>
      <c r="T986" s="119">
        <v>9.7200000000000006</v>
      </c>
      <c r="U986" s="130">
        <v>1.41544116289976E-3</v>
      </c>
      <c r="W986" s="129">
        <v>971</v>
      </c>
      <c r="X986" s="119">
        <v>9.7200000000000006</v>
      </c>
      <c r="Y986" s="130">
        <v>4.1577997653733799E-4</v>
      </c>
    </row>
    <row r="987" spans="3:25" x14ac:dyDescent="0.25">
      <c r="C987" s="129">
        <v>972</v>
      </c>
      <c r="D987" s="118">
        <v>9.73</v>
      </c>
      <c r="E987" s="130">
        <v>6.6301427128656103E-6</v>
      </c>
      <c r="G987" s="129">
        <v>972</v>
      </c>
      <c r="H987" s="119">
        <v>9.73</v>
      </c>
      <c r="I987" s="130">
        <v>3.4617260174967702E-5</v>
      </c>
      <c r="K987" s="129">
        <v>972</v>
      </c>
      <c r="L987" s="119">
        <v>9.73</v>
      </c>
      <c r="M987" s="130">
        <v>2.9497377230838999E-5</v>
      </c>
      <c r="O987" s="129">
        <v>972</v>
      </c>
      <c r="P987" s="119">
        <v>9.73</v>
      </c>
      <c r="Q987" s="130">
        <v>9.2361650573096892E-6</v>
      </c>
      <c r="S987" s="129">
        <v>972</v>
      </c>
      <c r="T987" s="119">
        <v>9.73</v>
      </c>
      <c r="U987" s="130">
        <v>1.41303282203911E-3</v>
      </c>
      <c r="W987" s="129">
        <v>972</v>
      </c>
      <c r="X987" s="119">
        <v>9.73</v>
      </c>
      <c r="Y987" s="130">
        <v>4.15379983554903E-4</v>
      </c>
    </row>
    <row r="988" spans="3:25" x14ac:dyDescent="0.25">
      <c r="C988" s="129">
        <v>973</v>
      </c>
      <c r="D988" s="118">
        <v>9.74</v>
      </c>
      <c r="E988" s="130">
        <v>6.6198782998143901E-6</v>
      </c>
      <c r="G988" s="129">
        <v>973</v>
      </c>
      <c r="H988" s="119">
        <v>9.74</v>
      </c>
      <c r="I988" s="130">
        <v>3.4557341154379501E-5</v>
      </c>
      <c r="K988" s="129">
        <v>973</v>
      </c>
      <c r="L988" s="119">
        <v>9.74</v>
      </c>
      <c r="M988" s="130">
        <v>2.9435718581767801E-5</v>
      </c>
      <c r="O988" s="129">
        <v>973</v>
      </c>
      <c r="P988" s="119">
        <v>9.74</v>
      </c>
      <c r="Q988" s="130">
        <v>9.2212607646216592E-6</v>
      </c>
      <c r="S988" s="129">
        <v>973</v>
      </c>
      <c r="T988" s="119">
        <v>9.74</v>
      </c>
      <c r="U988" s="130">
        <v>1.4106166347683999E-3</v>
      </c>
      <c r="W988" s="129">
        <v>973</v>
      </c>
      <c r="X988" s="119">
        <v>9.74</v>
      </c>
      <c r="Y988" s="130">
        <v>4.1497977080943299E-4</v>
      </c>
    </row>
    <row r="989" spans="3:25" x14ac:dyDescent="0.25">
      <c r="C989" s="129">
        <v>974</v>
      </c>
      <c r="D989" s="118">
        <v>9.75</v>
      </c>
      <c r="E989" s="130">
        <v>6.6096342022530896E-6</v>
      </c>
      <c r="G989" s="129">
        <v>974</v>
      </c>
      <c r="H989" s="119">
        <v>9.75</v>
      </c>
      <c r="I989" s="130">
        <v>3.4497324927484399E-5</v>
      </c>
      <c r="K989" s="129">
        <v>974</v>
      </c>
      <c r="L989" s="119">
        <v>9.75</v>
      </c>
      <c r="M989" s="130">
        <v>2.9374253891784499E-5</v>
      </c>
      <c r="O989" s="129">
        <v>974</v>
      </c>
      <c r="P989" s="119">
        <v>9.75</v>
      </c>
      <c r="Q989" s="130">
        <v>9.2063897026802104E-6</v>
      </c>
      <c r="S989" s="129">
        <v>974</v>
      </c>
      <c r="T989" s="119">
        <v>9.75</v>
      </c>
      <c r="U989" s="130">
        <v>1.4081927296068499E-3</v>
      </c>
      <c r="W989" s="129">
        <v>974</v>
      </c>
      <c r="X989" s="119">
        <v>9.75</v>
      </c>
      <c r="Y989" s="130">
        <v>4.1457934463601102E-4</v>
      </c>
    </row>
    <row r="990" spans="3:25" x14ac:dyDescent="0.25">
      <c r="C990" s="129">
        <v>975</v>
      </c>
      <c r="D990" s="118">
        <v>9.76</v>
      </c>
      <c r="E990" s="130">
        <v>6.5994103829168196E-6</v>
      </c>
      <c r="G990" s="129">
        <v>975</v>
      </c>
      <c r="H990" s="119">
        <v>9.76</v>
      </c>
      <c r="I990" s="130">
        <v>3.4437240018297903E-5</v>
      </c>
      <c r="K990" s="129">
        <v>975</v>
      </c>
      <c r="L990" s="119">
        <v>9.76</v>
      </c>
      <c r="M990" s="130">
        <v>2.9312982346093399E-5</v>
      </c>
      <c r="O990" s="129">
        <v>975</v>
      </c>
      <c r="P990" s="119">
        <v>9.76</v>
      </c>
      <c r="Q990" s="130">
        <v>9.1915517808575897E-6</v>
      </c>
      <c r="S990" s="129">
        <v>975</v>
      </c>
      <c r="T990" s="119">
        <v>9.76</v>
      </c>
      <c r="U990" s="130">
        <v>1.40576123400541E-3</v>
      </c>
      <c r="W990" s="129">
        <v>975</v>
      </c>
      <c r="X990" s="119">
        <v>9.76</v>
      </c>
      <c r="Y990" s="130">
        <v>4.1417874682544298E-4</v>
      </c>
    </row>
    <row r="991" spans="3:25" x14ac:dyDescent="0.25">
      <c r="C991" s="129">
        <v>976</v>
      </c>
      <c r="D991" s="118">
        <v>9.77</v>
      </c>
      <c r="E991" s="130">
        <v>6.58920680451745E-6</v>
      </c>
      <c r="G991" s="129">
        <v>976</v>
      </c>
      <c r="H991" s="119">
        <v>9.77</v>
      </c>
      <c r="I991" s="130">
        <v>3.4377075538109797E-5</v>
      </c>
      <c r="K991" s="129">
        <v>976</v>
      </c>
      <c r="L991" s="119">
        <v>9.77</v>
      </c>
      <c r="M991" s="130">
        <v>2.92519031341772E-5</v>
      </c>
      <c r="O991" s="129">
        <v>976</v>
      </c>
      <c r="P991" s="119">
        <v>9.77</v>
      </c>
      <c r="Q991" s="130">
        <v>9.1767469088193308E-6</v>
      </c>
      <c r="S991" s="129">
        <v>976</v>
      </c>
      <c r="T991" s="119">
        <v>9.77</v>
      </c>
      <c r="U991" s="130">
        <v>1.40332393415597E-3</v>
      </c>
      <c r="W991" s="129">
        <v>976</v>
      </c>
      <c r="X991" s="119">
        <v>9.77</v>
      </c>
      <c r="Y991" s="130">
        <v>4.13778286899636E-4</v>
      </c>
    </row>
    <row r="992" spans="3:25" x14ac:dyDescent="0.25">
      <c r="C992" s="129">
        <v>977</v>
      </c>
      <c r="D992" s="118">
        <v>9.7799999999999994</v>
      </c>
      <c r="E992" s="130">
        <v>6.5790234297447904E-6</v>
      </c>
      <c r="G992" s="129">
        <v>977</v>
      </c>
      <c r="H992" s="119">
        <v>9.7799999999999994</v>
      </c>
      <c r="I992" s="130">
        <v>3.4316818974831102E-5</v>
      </c>
      <c r="K992" s="129">
        <v>977</v>
      </c>
      <c r="L992" s="119">
        <v>9.7799999999999994</v>
      </c>
      <c r="M992" s="130">
        <v>2.9191015449769199E-5</v>
      </c>
      <c r="O992" s="129">
        <v>977</v>
      </c>
      <c r="P992" s="119">
        <v>9.7799999999999994</v>
      </c>
      <c r="Q992" s="130">
        <v>9.1619749965228803E-6</v>
      </c>
      <c r="S992" s="129">
        <v>977</v>
      </c>
      <c r="T992" s="119">
        <v>9.7799999999999994</v>
      </c>
      <c r="U992" s="130">
        <v>1.40088016208077E-3</v>
      </c>
      <c r="W992" s="129">
        <v>977</v>
      </c>
      <c r="X992" s="119">
        <v>9.7799999999999994</v>
      </c>
      <c r="Y992" s="130">
        <v>4.1337763013147899E-4</v>
      </c>
    </row>
    <row r="993" spans="3:25" x14ac:dyDescent="0.25">
      <c r="C993" s="129">
        <v>978</v>
      </c>
      <c r="D993" s="118">
        <v>9.7899999999999991</v>
      </c>
      <c r="E993" s="130">
        <v>6.5688602212680202E-6</v>
      </c>
      <c r="G993" s="129">
        <v>978</v>
      </c>
      <c r="H993" s="119">
        <v>9.7899999999999991</v>
      </c>
      <c r="I993" s="130">
        <v>3.4256472096347602E-5</v>
      </c>
      <c r="K993" s="129">
        <v>978</v>
      </c>
      <c r="L993" s="119">
        <v>9.7899999999999991</v>
      </c>
      <c r="M993" s="130">
        <v>2.9130318490828E-5</v>
      </c>
      <c r="O993" s="129">
        <v>978</v>
      </c>
      <c r="P993" s="119">
        <v>9.7899999999999991</v>
      </c>
      <c r="Q993" s="130">
        <v>9.1472359542164203E-6</v>
      </c>
      <c r="S993" s="129">
        <v>978</v>
      </c>
      <c r="T993" s="119">
        <v>9.7899999999999991</v>
      </c>
      <c r="U993" s="130">
        <v>1.3984291579884E-3</v>
      </c>
      <c r="W993" s="129">
        <v>978</v>
      </c>
      <c r="X993" s="119">
        <v>9.7899999999999991</v>
      </c>
      <c r="Y993" s="130">
        <v>4.12976782652865E-4</v>
      </c>
    </row>
    <row r="994" spans="3:25" x14ac:dyDescent="0.25">
      <c r="C994" s="129">
        <v>979</v>
      </c>
      <c r="D994" s="118">
        <v>9.8000000000000007</v>
      </c>
      <c r="E994" s="130">
        <v>6.5587171417365602E-6</v>
      </c>
      <c r="G994" s="129">
        <v>979</v>
      </c>
      <c r="H994" s="119">
        <v>9.8000000000000007</v>
      </c>
      <c r="I994" s="130">
        <v>3.4196036659269901E-5</v>
      </c>
      <c r="K994" s="129">
        <v>979</v>
      </c>
      <c r="L994" s="119">
        <v>9.8000000000000007</v>
      </c>
      <c r="M994" s="130">
        <v>2.9069811459509601E-5</v>
      </c>
      <c r="O994" s="129">
        <v>979</v>
      </c>
      <c r="P994" s="119">
        <v>9.8000000000000007</v>
      </c>
      <c r="Q994" s="130">
        <v>9.1325296924376102E-6</v>
      </c>
      <c r="S994" s="129">
        <v>979</v>
      </c>
      <c r="T994" s="119">
        <v>9.8000000000000007</v>
      </c>
      <c r="U994" s="130">
        <v>1.39597104520574E-3</v>
      </c>
      <c r="W994" s="129">
        <v>979</v>
      </c>
      <c r="X994" s="119">
        <v>9.8000000000000007</v>
      </c>
      <c r="Y994" s="130">
        <v>4.125757505432E-4</v>
      </c>
    </row>
    <row r="995" spans="3:25" x14ac:dyDescent="0.25">
      <c r="C995" s="129">
        <v>980</v>
      </c>
      <c r="D995" s="118">
        <v>9.81</v>
      </c>
      <c r="E995" s="130">
        <v>6.5485941537814596E-6</v>
      </c>
      <c r="G995" s="129">
        <v>980</v>
      </c>
      <c r="H995" s="119">
        <v>9.81</v>
      </c>
      <c r="I995" s="130">
        <v>3.4135514408946901E-5</v>
      </c>
      <c r="K995" s="129">
        <v>980</v>
      </c>
      <c r="L995" s="119">
        <v>9.81</v>
      </c>
      <c r="M995" s="130">
        <v>2.9009493562141901E-5</v>
      </c>
      <c r="O995" s="129">
        <v>980</v>
      </c>
      <c r="P995" s="119">
        <v>9.81</v>
      </c>
      <c r="Q995" s="130">
        <v>9.1178561220121696E-6</v>
      </c>
      <c r="S995" s="129">
        <v>980</v>
      </c>
      <c r="T995" s="119">
        <v>9.81</v>
      </c>
      <c r="U995" s="130">
        <v>1.3935059460238001E-3</v>
      </c>
      <c r="W995" s="129">
        <v>980</v>
      </c>
      <c r="X995" s="119">
        <v>9.81</v>
      </c>
      <c r="Y995" s="130">
        <v>4.1217453982978701E-4</v>
      </c>
    </row>
    <row r="996" spans="3:25" x14ac:dyDescent="0.25">
      <c r="C996" s="129">
        <v>981</v>
      </c>
      <c r="D996" s="118">
        <v>9.82</v>
      </c>
      <c r="E996" s="130">
        <v>6.5384912200163698E-6</v>
      </c>
      <c r="G996" s="129">
        <v>981</v>
      </c>
      <c r="H996" s="119">
        <v>9.82</v>
      </c>
      <c r="I996" s="130">
        <v>3.4074907079487802E-5</v>
      </c>
      <c r="K996" s="129">
        <v>981</v>
      </c>
      <c r="L996" s="119">
        <v>9.82</v>
      </c>
      <c r="M996" s="130">
        <v>2.8949364009198401E-5</v>
      </c>
      <c r="O996" s="129">
        <v>981</v>
      </c>
      <c r="P996" s="119">
        <v>9.82</v>
      </c>
      <c r="Q996" s="130">
        <v>9.1032151540529303E-6</v>
      </c>
      <c r="S996" s="129">
        <v>981</v>
      </c>
      <c r="T996" s="119">
        <v>9.82</v>
      </c>
      <c r="U996" s="130">
        <v>1.3910363409454401E-3</v>
      </c>
      <c r="W996" s="129">
        <v>981</v>
      </c>
      <c r="X996" s="119">
        <v>9.82</v>
      </c>
      <c r="Y996" s="130">
        <v>4.11773257655545E-4</v>
      </c>
    </row>
    <row r="997" spans="3:25" x14ac:dyDescent="0.25">
      <c r="C997" s="129">
        <v>982</v>
      </c>
      <c r="D997" s="118">
        <v>9.83</v>
      </c>
      <c r="E997" s="130">
        <v>6.5284083030387503E-6</v>
      </c>
      <c r="G997" s="129">
        <v>982</v>
      </c>
      <c r="H997" s="119">
        <v>9.83</v>
      </c>
      <c r="I997" s="130">
        <v>3.4014216393766299E-5</v>
      </c>
      <c r="K997" s="129">
        <v>982</v>
      </c>
      <c r="L997" s="119">
        <v>9.83</v>
      </c>
      <c r="M997" s="130">
        <v>2.8889422015271799E-5</v>
      </c>
      <c r="O997" s="129">
        <v>982</v>
      </c>
      <c r="P997" s="119">
        <v>9.83</v>
      </c>
      <c r="Q997" s="130">
        <v>9.0886066999581793E-6</v>
      </c>
      <c r="S997" s="129">
        <v>982</v>
      </c>
      <c r="T997" s="119">
        <v>9.83</v>
      </c>
      <c r="U997" s="130">
        <v>1.38856009563201E-3</v>
      </c>
      <c r="W997" s="129">
        <v>982</v>
      </c>
      <c r="X997" s="119">
        <v>9.83</v>
      </c>
      <c r="Y997" s="130">
        <v>4.1137207400205401E-4</v>
      </c>
    </row>
    <row r="998" spans="3:25" x14ac:dyDescent="0.25">
      <c r="C998" s="129">
        <v>983</v>
      </c>
      <c r="D998" s="118">
        <v>9.84</v>
      </c>
      <c r="E998" s="130">
        <v>6.5183453654312703E-6</v>
      </c>
      <c r="G998" s="129">
        <v>983</v>
      </c>
      <c r="H998" s="119">
        <v>9.84</v>
      </c>
      <c r="I998" s="130">
        <v>3.3953444063453697E-5</v>
      </c>
      <c r="K998" s="129">
        <v>983</v>
      </c>
      <c r="L998" s="119">
        <v>9.84</v>
      </c>
      <c r="M998" s="130">
        <v>2.8829666799049002E-5</v>
      </c>
      <c r="O998" s="129">
        <v>983</v>
      </c>
      <c r="P998" s="119">
        <v>9.84</v>
      </c>
      <c r="Q998" s="130">
        <v>9.0740306714108608E-6</v>
      </c>
      <c r="S998" s="129">
        <v>983</v>
      </c>
      <c r="T998" s="119">
        <v>9.84</v>
      </c>
      <c r="U998" s="130">
        <v>1.3860772074019E-3</v>
      </c>
      <c r="W998" s="129">
        <v>983</v>
      </c>
      <c r="X998" s="119">
        <v>9.84</v>
      </c>
      <c r="Y998" s="130">
        <v>4.1097072747030901E-4</v>
      </c>
    </row>
    <row r="999" spans="3:25" x14ac:dyDescent="0.25">
      <c r="C999" s="129">
        <v>984</v>
      </c>
      <c r="D999" s="118">
        <v>9.85</v>
      </c>
      <c r="E999" s="130">
        <v>6.5083023697622496E-6</v>
      </c>
      <c r="G999" s="129">
        <v>984</v>
      </c>
      <c r="H999" s="119">
        <v>9.85</v>
      </c>
      <c r="I999" s="130">
        <v>3.3892591789024997E-5</v>
      </c>
      <c r="K999" s="129">
        <v>984</v>
      </c>
      <c r="L999" s="119">
        <v>9.85</v>
      </c>
      <c r="M999" s="130">
        <v>2.8770097583285301E-5</v>
      </c>
      <c r="O999" s="129">
        <v>984</v>
      </c>
      <c r="P999" s="119">
        <v>9.85</v>
      </c>
      <c r="Q999" s="130">
        <v>9.0594869803769602E-6</v>
      </c>
      <c r="S999" s="129">
        <v>984</v>
      </c>
      <c r="T999" s="119">
        <v>9.85</v>
      </c>
      <c r="U999" s="130">
        <v>1.3835877945502001E-3</v>
      </c>
      <c r="W999" s="129">
        <v>984</v>
      </c>
      <c r="X999" s="119">
        <v>9.85</v>
      </c>
      <c r="Y999" s="130">
        <v>4.1056922389346698E-4</v>
      </c>
    </row>
    <row r="1000" spans="3:25" x14ac:dyDescent="0.25">
      <c r="C1000" s="129">
        <v>985</v>
      </c>
      <c r="D1000" s="118">
        <v>9.86</v>
      </c>
      <c r="E1000" s="130">
        <v>6.4982792785875297E-6</v>
      </c>
      <c r="G1000" s="129">
        <v>985</v>
      </c>
      <c r="H1000" s="119">
        <v>9.86</v>
      </c>
      <c r="I1000" s="130">
        <v>3.3831661259785801E-5</v>
      </c>
      <c r="K1000" s="129">
        <v>985</v>
      </c>
      <c r="L1000" s="119">
        <v>9.86</v>
      </c>
      <c r="M1000" s="130">
        <v>2.8710713594778399E-5</v>
      </c>
      <c r="O1000" s="129">
        <v>985</v>
      </c>
      <c r="P1000" s="119">
        <v>9.86</v>
      </c>
      <c r="Q1000" s="130">
        <v>9.0449755391047603E-6</v>
      </c>
      <c r="S1000" s="129">
        <v>985</v>
      </c>
      <c r="T1000" s="119">
        <v>9.86</v>
      </c>
      <c r="U1000" s="130">
        <v>1.38109241939424E-3</v>
      </c>
      <c r="W1000" s="129">
        <v>985</v>
      </c>
      <c r="X1000" s="119">
        <v>9.86</v>
      </c>
      <c r="Y1000" s="130">
        <v>4.1016756905447001E-4</v>
      </c>
    </row>
    <row r="1001" spans="3:25" x14ac:dyDescent="0.25">
      <c r="C1001" s="129">
        <v>986</v>
      </c>
      <c r="D1001" s="118">
        <v>9.8699999999999992</v>
      </c>
      <c r="E1001" s="130">
        <v>6.4882760544510899E-6</v>
      </c>
      <c r="G1001" s="129">
        <v>986</v>
      </c>
      <c r="H1001" s="119">
        <v>9.8699999999999992</v>
      </c>
      <c r="I1001" s="130">
        <v>3.3770654153888701E-5</v>
      </c>
      <c r="K1001" s="129">
        <v>986</v>
      </c>
      <c r="L1001" s="119">
        <v>9.8699999999999992</v>
      </c>
      <c r="M1001" s="130">
        <v>2.8651514064344001E-5</v>
      </c>
      <c r="O1001" s="129">
        <v>986</v>
      </c>
      <c r="P1001" s="119">
        <v>9.8699999999999992</v>
      </c>
      <c r="Q1001" s="130">
        <v>9.0304962601229999E-6</v>
      </c>
      <c r="S1001" s="129">
        <v>986</v>
      </c>
      <c r="T1001" s="119">
        <v>9.8699999999999992</v>
      </c>
      <c r="U1001" s="130">
        <v>1.3785927280535301E-3</v>
      </c>
      <c r="W1001" s="129">
        <v>986</v>
      </c>
      <c r="X1001" s="119">
        <v>9.8699999999999992</v>
      </c>
      <c r="Y1001" s="130">
        <v>4.0976576868641999E-4</v>
      </c>
    </row>
    <row r="1002" spans="3:25" x14ac:dyDescent="0.25">
      <c r="C1002" s="129">
        <v>987</v>
      </c>
      <c r="D1002" s="118">
        <v>9.8800000000000008</v>
      </c>
      <c r="E1002" s="130">
        <v>6.4782926598862396E-6</v>
      </c>
      <c r="G1002" s="129">
        <v>987</v>
      </c>
      <c r="H1002" s="119">
        <v>9.8800000000000008</v>
      </c>
      <c r="I1002" s="130">
        <v>3.3709572138355903E-5</v>
      </c>
      <c r="K1002" s="129">
        <v>987</v>
      </c>
      <c r="L1002" s="119">
        <v>9.8800000000000008</v>
      </c>
      <c r="M1002" s="130">
        <v>2.8592498226790601E-5</v>
      </c>
      <c r="O1002" s="129">
        <v>987</v>
      </c>
      <c r="P1002" s="119">
        <v>9.8800000000000008</v>
      </c>
      <c r="Q1002" s="130">
        <v>9.0160490562402692E-6</v>
      </c>
      <c r="S1002" s="129">
        <v>987</v>
      </c>
      <c r="T1002" s="119">
        <v>9.8800000000000008</v>
      </c>
      <c r="U1002" s="130">
        <v>1.3760868440009901E-3</v>
      </c>
      <c r="W1002" s="129">
        <v>987</v>
      </c>
      <c r="X1002" s="119">
        <v>9.8800000000000008</v>
      </c>
      <c r="Y1002" s="130">
        <v>4.0936397759439101E-4</v>
      </c>
    </row>
    <row r="1003" spans="3:25" x14ac:dyDescent="0.25">
      <c r="C1003" s="129">
        <v>988</v>
      </c>
      <c r="D1003" s="118">
        <v>9.89</v>
      </c>
      <c r="E1003" s="130">
        <v>6.46832905741656E-6</v>
      </c>
      <c r="G1003" s="129">
        <v>988</v>
      </c>
      <c r="H1003" s="119">
        <v>9.89</v>
      </c>
      <c r="I1003" s="130">
        <v>3.3648416869099997E-5</v>
      </c>
      <c r="K1003" s="129">
        <v>988</v>
      </c>
      <c r="L1003" s="119">
        <v>9.89</v>
      </c>
      <c r="M1003" s="130">
        <v>2.85336653208943E-5</v>
      </c>
      <c r="O1003" s="129">
        <v>988</v>
      </c>
      <c r="P1003" s="119">
        <v>9.89</v>
      </c>
      <c r="Q1003" s="130">
        <v>9.0016338405435303E-6</v>
      </c>
      <c r="S1003" s="129">
        <v>988</v>
      </c>
      <c r="T1003" s="119">
        <v>9.89</v>
      </c>
      <c r="U1003" s="130">
        <v>1.37357488163689E-3</v>
      </c>
      <c r="W1003" s="129">
        <v>988</v>
      </c>
      <c r="X1003" s="119">
        <v>9.89</v>
      </c>
      <c r="Y1003" s="130">
        <v>4.0896226184543701E-4</v>
      </c>
    </row>
    <row r="1004" spans="3:25" x14ac:dyDescent="0.25">
      <c r="C1004" s="129">
        <v>989</v>
      </c>
      <c r="D1004" s="118">
        <v>9.9</v>
      </c>
      <c r="E1004" s="130">
        <v>6.4583852095573399E-6</v>
      </c>
      <c r="G1004" s="129">
        <v>989</v>
      </c>
      <c r="H1004" s="119">
        <v>9.9</v>
      </c>
      <c r="I1004" s="130">
        <v>3.3587189990947097E-5</v>
      </c>
      <c r="K1004" s="129">
        <v>989</v>
      </c>
      <c r="L1004" s="119">
        <v>9.9</v>
      </c>
      <c r="M1004" s="130">
        <v>2.8475014589374601E-5</v>
      </c>
      <c r="O1004" s="129">
        <v>989</v>
      </c>
      <c r="P1004" s="119">
        <v>9.9</v>
      </c>
      <c r="Q1004" s="130">
        <v>8.9872505263970101E-6</v>
      </c>
      <c r="S1004" s="129">
        <v>989</v>
      </c>
      <c r="T1004" s="119">
        <v>9.9</v>
      </c>
      <c r="U1004" s="130">
        <v>1.37105695438265E-3</v>
      </c>
      <c r="W1004" s="129">
        <v>989</v>
      </c>
      <c r="X1004" s="119">
        <v>9.9</v>
      </c>
      <c r="Y1004" s="130">
        <v>4.0856041547184901E-4</v>
      </c>
    </row>
    <row r="1005" spans="3:25" x14ac:dyDescent="0.25">
      <c r="C1005" s="129">
        <v>990</v>
      </c>
      <c r="D1005" s="118">
        <v>9.91</v>
      </c>
      <c r="E1005" s="130">
        <v>6.4484610788161296E-6</v>
      </c>
      <c r="G1005" s="129">
        <v>990</v>
      </c>
      <c r="H1005" s="119">
        <v>9.91</v>
      </c>
      <c r="I1005" s="130">
        <v>3.3525893137662103E-5</v>
      </c>
      <c r="K1005" s="129">
        <v>990</v>
      </c>
      <c r="L1005" s="119">
        <v>9.91</v>
      </c>
      <c r="M1005" s="130">
        <v>2.84165452788696E-5</v>
      </c>
      <c r="O1005" s="129">
        <v>990</v>
      </c>
      <c r="P1005" s="119">
        <v>9.91</v>
      </c>
      <c r="Q1005" s="130">
        <v>8.9728990274410306E-6</v>
      </c>
      <c r="S1005" s="129">
        <v>990</v>
      </c>
      <c r="T1005" s="119">
        <v>9.91</v>
      </c>
      <c r="U1005" s="130">
        <v>1.36853400021692E-3</v>
      </c>
      <c r="W1005" s="129">
        <v>990</v>
      </c>
      <c r="X1005" s="119">
        <v>9.91</v>
      </c>
      <c r="Y1005" s="130">
        <v>4.0815844402123898E-4</v>
      </c>
    </row>
    <row r="1006" spans="3:25" x14ac:dyDescent="0.25">
      <c r="C1006" s="129">
        <v>991</v>
      </c>
      <c r="D1006" s="118">
        <v>9.92</v>
      </c>
      <c r="E1006" s="130">
        <v>6.4385566276941299E-6</v>
      </c>
      <c r="G1006" s="129">
        <v>991</v>
      </c>
      <c r="H1006" s="119">
        <v>9.92</v>
      </c>
      <c r="I1006" s="130">
        <v>3.3464527931968002E-5</v>
      </c>
      <c r="K1006" s="129">
        <v>991</v>
      </c>
      <c r="L1006" s="119">
        <v>9.92</v>
      </c>
      <c r="M1006" s="130">
        <v>2.8358256639912001E-5</v>
      </c>
      <c r="O1006" s="129">
        <v>991</v>
      </c>
      <c r="P1006" s="119">
        <v>9.92</v>
      </c>
      <c r="Q1006" s="130">
        <v>8.9585792575908103E-6</v>
      </c>
      <c r="S1006" s="129">
        <v>991</v>
      </c>
      <c r="T1006" s="119">
        <v>9.92</v>
      </c>
      <c r="U1006" s="130">
        <v>1.36600683946868E-3</v>
      </c>
      <c r="W1006" s="129">
        <v>991</v>
      </c>
      <c r="X1006" s="119">
        <v>9.92</v>
      </c>
      <c r="Y1006" s="130">
        <v>4.07756352993182E-4</v>
      </c>
    </row>
    <row r="1007" spans="3:25" x14ac:dyDescent="0.25">
      <c r="C1007" s="129">
        <v>992</v>
      </c>
      <c r="D1007" s="118">
        <v>9.93</v>
      </c>
      <c r="E1007" s="130">
        <v>6.4286718186868904E-6</v>
      </c>
      <c r="G1007" s="129">
        <v>992</v>
      </c>
      <c r="H1007" s="119">
        <v>9.93</v>
      </c>
      <c r="I1007" s="130">
        <v>3.3403095985573499E-5</v>
      </c>
      <c r="K1007" s="129">
        <v>992</v>
      </c>
      <c r="L1007" s="119">
        <v>9.93</v>
      </c>
      <c r="M1007" s="130">
        <v>2.8300147926904399E-5</v>
      </c>
      <c r="O1007" s="129">
        <v>992</v>
      </c>
      <c r="P1007" s="119">
        <v>9.93</v>
      </c>
      <c r="Q1007" s="130">
        <v>8.9442911310353604E-6</v>
      </c>
      <c r="S1007" s="129">
        <v>992</v>
      </c>
      <c r="T1007" s="119">
        <v>9.93</v>
      </c>
      <c r="U1007" s="130">
        <v>1.36347403165149E-3</v>
      </c>
      <c r="W1007" s="129">
        <v>992</v>
      </c>
      <c r="X1007" s="119">
        <v>9.93</v>
      </c>
      <c r="Y1007" s="130">
        <v>4.0735414783960201E-4</v>
      </c>
    </row>
    <row r="1008" spans="3:25" x14ac:dyDescent="0.25">
      <c r="C1008" s="129">
        <v>993</v>
      </c>
      <c r="D1008" s="118">
        <v>9.94</v>
      </c>
      <c r="E1008" s="130">
        <v>6.4188066142857998E-6</v>
      </c>
      <c r="G1008" s="129">
        <v>993</v>
      </c>
      <c r="H1008" s="119">
        <v>9.94</v>
      </c>
      <c r="I1008" s="130">
        <v>3.3341598899199803E-5</v>
      </c>
      <c r="K1008" s="129">
        <v>993</v>
      </c>
      <c r="L1008" s="119">
        <v>9.94</v>
      </c>
      <c r="M1008" s="130">
        <v>2.8242218398096301E-5</v>
      </c>
      <c r="O1008" s="129">
        <v>993</v>
      </c>
      <c r="P1008" s="119">
        <v>9.94</v>
      </c>
      <c r="Q1008" s="130">
        <v>8.9300345622363898E-6</v>
      </c>
      <c r="S1008" s="129">
        <v>993</v>
      </c>
      <c r="T1008" s="119">
        <v>9.94</v>
      </c>
      <c r="U1008" s="130">
        <v>1.3609356864164499E-3</v>
      </c>
      <c r="W1008" s="129">
        <v>993</v>
      </c>
      <c r="X1008" s="119">
        <v>9.94</v>
      </c>
      <c r="Y1008" s="130">
        <v>4.0695201401153898E-4</v>
      </c>
    </row>
    <row r="1009" spans="3:25" x14ac:dyDescent="0.25">
      <c r="C1009" s="129">
        <v>994</v>
      </c>
      <c r="D1009" s="118">
        <v>9.9499999999999993</v>
      </c>
      <c r="E1009" s="130">
        <v>6.4089609769782797E-6</v>
      </c>
      <c r="G1009" s="129">
        <v>994</v>
      </c>
      <c r="H1009" s="119">
        <v>9.9499999999999993</v>
      </c>
      <c r="I1009" s="130">
        <v>3.3280038262603602E-5</v>
      </c>
      <c r="K1009" s="129">
        <v>994</v>
      </c>
      <c r="L1009" s="119">
        <v>9.9499999999999993</v>
      </c>
      <c r="M1009" s="130">
        <v>2.8184467315559401E-5</v>
      </c>
      <c r="O1009" s="129">
        <v>994</v>
      </c>
      <c r="P1009" s="119">
        <v>9.9499999999999993</v>
      </c>
      <c r="Q1009" s="130">
        <v>8.9158094659268694E-6</v>
      </c>
      <c r="S1009" s="129">
        <v>994</v>
      </c>
      <c r="T1009" s="119">
        <v>9.9499999999999993</v>
      </c>
      <c r="U1009" s="130">
        <v>1.35839191246672E-3</v>
      </c>
      <c r="W1009" s="129">
        <v>994</v>
      </c>
      <c r="X1009" s="119">
        <v>9.9499999999999993</v>
      </c>
      <c r="Y1009" s="130">
        <v>4.0654994793315702E-4</v>
      </c>
    </row>
    <row r="1010" spans="3:25" x14ac:dyDescent="0.25">
      <c r="C1010" s="129">
        <v>995</v>
      </c>
      <c r="D1010" s="118">
        <v>9.9600000000000009</v>
      </c>
      <c r="E1010" s="130">
        <v>6.3991348692497896E-6</v>
      </c>
      <c r="G1010" s="129">
        <v>995</v>
      </c>
      <c r="H1010" s="119">
        <v>9.9600000000000009</v>
      </c>
      <c r="I1010" s="130">
        <v>3.3218415654606098E-5</v>
      </c>
      <c r="K1010" s="129">
        <v>995</v>
      </c>
      <c r="L1010" s="119">
        <v>9.9600000000000009</v>
      </c>
      <c r="M1010" s="130">
        <v>2.81268939451647E-5</v>
      </c>
      <c r="O1010" s="129">
        <v>995</v>
      </c>
      <c r="P1010" s="119">
        <v>9.9600000000000009</v>
      </c>
      <c r="Q1010" s="130">
        <v>8.9016157571105106E-6</v>
      </c>
      <c r="S1010" s="129">
        <v>995</v>
      </c>
      <c r="T1010" s="119">
        <v>9.9600000000000009</v>
      </c>
      <c r="U1010" s="130">
        <v>1.35584384562046E-3</v>
      </c>
      <c r="W1010" s="129">
        <v>995</v>
      </c>
      <c r="X1010" s="119">
        <v>9.9600000000000009</v>
      </c>
      <c r="Y1010" s="130">
        <v>4.0614778184987801E-4</v>
      </c>
    </row>
    <row r="1011" spans="3:25" x14ac:dyDescent="0.25">
      <c r="C1011" s="129">
        <v>996</v>
      </c>
      <c r="D1011" s="118">
        <v>9.9700000000000006</v>
      </c>
      <c r="E1011" s="130">
        <v>6.3893282535837902E-6</v>
      </c>
      <c r="G1011" s="129">
        <v>996</v>
      </c>
      <c r="H1011" s="119">
        <v>9.9700000000000006</v>
      </c>
      <c r="I1011" s="130">
        <v>3.3183528554561302E-5</v>
      </c>
      <c r="K1011" s="129">
        <v>996</v>
      </c>
      <c r="L1011" s="119">
        <v>9.9700000000000006</v>
      </c>
      <c r="M1011" s="130">
        <v>2.8069497556558398E-5</v>
      </c>
      <c r="O1011" s="129">
        <v>996</v>
      </c>
      <c r="P1011" s="119">
        <v>9.9700000000000006</v>
      </c>
      <c r="Q1011" s="130">
        <v>8.8874533510599292E-6</v>
      </c>
      <c r="S1011" s="129">
        <v>996</v>
      </c>
      <c r="T1011" s="119">
        <v>9.9700000000000006</v>
      </c>
      <c r="U1011" s="130">
        <v>1.3532918378918401E-3</v>
      </c>
      <c r="W1011" s="129">
        <v>996</v>
      </c>
      <c r="X1011" s="119">
        <v>9.9700000000000006</v>
      </c>
      <c r="Y1011" s="130">
        <v>4.0574552103640098E-4</v>
      </c>
    </row>
    <row r="1012" spans="3:25" x14ac:dyDescent="0.25">
      <c r="C1012" s="129">
        <v>997</v>
      </c>
      <c r="D1012" s="118">
        <v>9.98</v>
      </c>
      <c r="E1012" s="130">
        <v>6.3795410924634702E-6</v>
      </c>
      <c r="G1012" s="129">
        <v>997</v>
      </c>
      <c r="H1012" s="119">
        <v>9.98</v>
      </c>
      <c r="I1012" s="130">
        <v>3.3156435282833201E-5</v>
      </c>
      <c r="K1012" s="129">
        <v>997</v>
      </c>
      <c r="L1012" s="119">
        <v>9.98</v>
      </c>
      <c r="M1012" s="130">
        <v>2.80122774231391E-5</v>
      </c>
      <c r="O1012" s="129">
        <v>997</v>
      </c>
      <c r="P1012" s="119">
        <v>9.98</v>
      </c>
      <c r="Q1012" s="130">
        <v>8.8733221633161096E-6</v>
      </c>
      <c r="S1012" s="129">
        <v>997</v>
      </c>
      <c r="T1012" s="119">
        <v>9.98</v>
      </c>
      <c r="U1012" s="130">
        <v>1.35073470564237E-3</v>
      </c>
      <c r="W1012" s="129">
        <v>997</v>
      </c>
      <c r="X1012" s="119">
        <v>9.98</v>
      </c>
      <c r="Y1012" s="130">
        <v>4.0534317072147701E-4</v>
      </c>
    </row>
    <row r="1013" spans="3:25" x14ac:dyDescent="0.25">
      <c r="C1013" s="129">
        <v>998</v>
      </c>
      <c r="D1013" s="118">
        <v>9.99</v>
      </c>
      <c r="E1013" s="130">
        <v>6.36977334837222E-6</v>
      </c>
      <c r="G1013" s="129">
        <v>998</v>
      </c>
      <c r="H1013" s="119">
        <v>9.99</v>
      </c>
      <c r="I1013" s="130">
        <v>3.3129115586646002E-5</v>
      </c>
      <c r="K1013" s="129">
        <v>998</v>
      </c>
      <c r="L1013" s="119">
        <v>9.99</v>
      </c>
      <c r="M1013" s="130">
        <v>2.79552328220348E-5</v>
      </c>
      <c r="O1013" s="129">
        <v>998</v>
      </c>
      <c r="P1013" s="119">
        <v>9.99</v>
      </c>
      <c r="Q1013" s="130">
        <v>8.8592221096870601E-6</v>
      </c>
      <c r="S1013" s="129">
        <v>998</v>
      </c>
      <c r="T1013" s="119">
        <v>9.99</v>
      </c>
      <c r="U1013" s="130">
        <v>1.34817255392705E-3</v>
      </c>
      <c r="W1013" s="129">
        <v>998</v>
      </c>
      <c r="X1013" s="119">
        <v>9.99</v>
      </c>
      <c r="Y1013" s="130">
        <v>4.04940736088272E-4</v>
      </c>
    </row>
    <row r="1014" spans="3:25" ht="15.75" thickBot="1" x14ac:dyDescent="0.3">
      <c r="C1014" s="131">
        <v>999</v>
      </c>
      <c r="D1014" s="132">
        <v>10</v>
      </c>
      <c r="E1014" s="133">
        <v>6.3600249837946802E-6</v>
      </c>
      <c r="G1014" s="131">
        <v>999</v>
      </c>
      <c r="H1014" s="135">
        <v>10</v>
      </c>
      <c r="I1014" s="133">
        <v>3.3101571077123403E-5</v>
      </c>
      <c r="K1014" s="131">
        <v>999</v>
      </c>
      <c r="L1014" s="135">
        <v>10</v>
      </c>
      <c r="M1014" s="133">
        <v>2.7898363034079499E-5</v>
      </c>
      <c r="O1014" s="131">
        <v>999</v>
      </c>
      <c r="P1014" s="135">
        <v>10</v>
      </c>
      <c r="Q1014" s="133">
        <v>8.8451531062466505E-6</v>
      </c>
      <c r="S1014" s="131">
        <v>999</v>
      </c>
      <c r="T1014" s="135">
        <v>10</v>
      </c>
      <c r="U1014" s="133">
        <v>1.3456054868834499E-3</v>
      </c>
      <c r="W1014" s="131">
        <v>999</v>
      </c>
      <c r="X1014" s="135">
        <v>10</v>
      </c>
      <c r="Y1014" s="133">
        <v>4.0453841680241498E-4</v>
      </c>
    </row>
    <row r="1015" spans="3:25" ht="7.5" customHeight="1" x14ac:dyDescent="0.25"/>
    <row r="1016" spans="3:25" x14ac:dyDescent="0.25">
      <c r="C1016" t="s">
        <v>102</v>
      </c>
      <c r="D1016" s="124">
        <f>INDEX(D15:D1014,E1017,)</f>
        <v>0.33</v>
      </c>
      <c r="E1016" s="125">
        <f>MAX(E15:E1014)</f>
        <v>2.2537838953988602E-3</v>
      </c>
      <c r="F1016" s="117"/>
      <c r="G1016" s="117"/>
      <c r="H1016" s="124">
        <f>INDEX(H15:H1014,I1017,)</f>
        <v>0.94</v>
      </c>
      <c r="I1016" s="125">
        <f>MAX(I15:I1014)</f>
        <v>1.43491600243208E-2</v>
      </c>
      <c r="J1016" s="117"/>
      <c r="K1016" s="117"/>
      <c r="L1016" s="124">
        <f>INDEX(L15:L1014,M1017,)</f>
        <v>0.95</v>
      </c>
      <c r="M1016" s="125">
        <f>MAX(M15:M1014)</f>
        <v>1.4525443969966001E-2</v>
      </c>
      <c r="N1016" s="117"/>
      <c r="O1016" s="117"/>
      <c r="P1016" s="124">
        <f>INDEX(P15:P1014,Q1017,)</f>
        <v>0.95</v>
      </c>
      <c r="Q1016" s="125">
        <f>MAX(Q15:Q1014)</f>
        <v>3.0030134530391901E-3</v>
      </c>
      <c r="T1016" s="124">
        <f>INDEX(T15:T1014,U1017,)</f>
        <v>0.94</v>
      </c>
      <c r="U1016" s="125">
        <f>MAX(U15:U1014)</f>
        <v>0.18502784443144399</v>
      </c>
      <c r="X1016" s="124">
        <f>INDEX(X15:X1014,Y1017,)</f>
        <v>0.94</v>
      </c>
      <c r="Y1016" s="125">
        <f>MAX(Y15:Y1014)</f>
        <v>4.3044771958685099E-2</v>
      </c>
    </row>
    <row r="1017" spans="3:25" x14ac:dyDescent="0.25">
      <c r="E1017">
        <f>MATCH(E1016,E15:E1014,0)</f>
        <v>33</v>
      </c>
      <c r="I1017">
        <f>MATCH(I1016,I15:I1014,0)</f>
        <v>94</v>
      </c>
      <c r="M1017">
        <f>MATCH(M1016,M15:M1014,0)</f>
        <v>95</v>
      </c>
      <c r="Q1017">
        <f>MATCH(Q1016,Q15:Q1014,0)</f>
        <v>95</v>
      </c>
      <c r="U1017">
        <f>MATCH(U1016,U15:U1014,0)</f>
        <v>94</v>
      </c>
      <c r="Y1017">
        <f>MATCH(Y1016,Y15:Y1014,0)</f>
        <v>94</v>
      </c>
    </row>
  </sheetData>
  <mergeCells count="6">
    <mergeCell ref="W13:Y13"/>
    <mergeCell ref="C13:E13"/>
    <mergeCell ref="G13:I13"/>
    <mergeCell ref="K13:M13"/>
    <mergeCell ref="O13:Q13"/>
    <mergeCell ref="S13:U13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</sheetPr>
  <dimension ref="B1:I70"/>
  <sheetViews>
    <sheetView showGridLines="0" topLeftCell="A27" zoomScale="85" zoomScaleNormal="85" workbookViewId="0">
      <selection activeCell="I43" sqref="I43"/>
    </sheetView>
  </sheetViews>
  <sheetFormatPr baseColWidth="10" defaultRowHeight="12.75" x14ac:dyDescent="0.2"/>
  <cols>
    <col min="1" max="1" width="2.42578125" style="59" customWidth="1"/>
    <col min="2" max="2" width="3.28515625" style="59" bestFit="1" customWidth="1"/>
    <col min="3" max="3" width="6.5703125" style="59" customWidth="1"/>
    <col min="4" max="4" width="39.7109375" style="59" bestFit="1" customWidth="1"/>
    <col min="5" max="5" width="5.85546875" style="60" bestFit="1" customWidth="1"/>
    <col min="6" max="6" width="10.42578125" style="59" bestFit="1" customWidth="1"/>
    <col min="7" max="7" width="11.42578125" style="59"/>
    <col min="8" max="8" width="105.7109375" style="59" bestFit="1" customWidth="1"/>
    <col min="9" max="9" width="68.7109375" style="59" bestFit="1" customWidth="1"/>
    <col min="10" max="16384" width="11.42578125" style="59"/>
  </cols>
  <sheetData>
    <row r="1" spans="2:9" ht="7.5" customHeight="1" x14ac:dyDescent="0.2"/>
    <row r="2" spans="2:9" ht="15.75" customHeight="1" x14ac:dyDescent="0.25">
      <c r="B2" s="151" t="s">
        <v>26</v>
      </c>
      <c r="C2" s="151"/>
      <c r="D2" s="63" t="s">
        <v>40</v>
      </c>
      <c r="F2" s="62"/>
    </row>
    <row r="3" spans="2:9" ht="15" x14ac:dyDescent="0.25">
      <c r="B3" s="151" t="s">
        <v>0</v>
      </c>
      <c r="C3" s="151"/>
      <c r="D3" s="63" t="s">
        <v>1</v>
      </c>
      <c r="F3" s="62"/>
    </row>
    <row r="4" spans="2:9" ht="15" x14ac:dyDescent="0.25">
      <c r="B4" s="151" t="s">
        <v>2</v>
      </c>
      <c r="C4" s="151"/>
      <c r="D4" s="63" t="s">
        <v>3</v>
      </c>
      <c r="F4" s="62"/>
    </row>
    <row r="5" spans="2:9" ht="6" customHeight="1" x14ac:dyDescent="0.2"/>
    <row r="6" spans="2:9" x14ac:dyDescent="0.2">
      <c r="B6" s="174"/>
      <c r="C6" s="174"/>
      <c r="D6" s="181" t="s">
        <v>52</v>
      </c>
      <c r="E6" s="181"/>
      <c r="F6" s="182" t="s">
        <v>10</v>
      </c>
      <c r="G6" s="182" t="s">
        <v>9</v>
      </c>
      <c r="H6" s="182" t="s">
        <v>48</v>
      </c>
      <c r="I6" s="182" t="s">
        <v>12</v>
      </c>
    </row>
    <row r="7" spans="2:9" ht="20.25" customHeight="1" x14ac:dyDescent="0.2">
      <c r="B7" s="183" t="s">
        <v>47</v>
      </c>
      <c r="C7" s="184" t="s">
        <v>46</v>
      </c>
      <c r="D7" s="185" t="s">
        <v>49</v>
      </c>
      <c r="E7" s="90" t="s">
        <v>203</v>
      </c>
      <c r="F7" s="82">
        <v>22</v>
      </c>
      <c r="G7" s="143" t="s">
        <v>204</v>
      </c>
      <c r="H7" s="84" t="s">
        <v>116</v>
      </c>
      <c r="I7" s="85" t="s">
        <v>219</v>
      </c>
    </row>
    <row r="8" spans="2:9" ht="20.25" customHeight="1" x14ac:dyDescent="0.2">
      <c r="B8" s="183"/>
      <c r="C8" s="184"/>
      <c r="D8" s="186" t="s">
        <v>50</v>
      </c>
      <c r="E8" s="91" t="s">
        <v>205</v>
      </c>
      <c r="F8" s="87">
        <v>22</v>
      </c>
      <c r="G8" s="88" t="s">
        <v>204</v>
      </c>
      <c r="H8" s="89" t="s">
        <v>220</v>
      </c>
      <c r="I8" s="64" t="s">
        <v>81</v>
      </c>
    </row>
    <row r="9" spans="2:9" ht="20.25" customHeight="1" x14ac:dyDescent="0.2">
      <c r="B9" s="183"/>
      <c r="C9" s="184"/>
      <c r="D9" s="185" t="s">
        <v>51</v>
      </c>
      <c r="E9" s="90" t="s">
        <v>207</v>
      </c>
      <c r="F9" s="82">
        <v>4320</v>
      </c>
      <c r="G9" s="143" t="s">
        <v>4</v>
      </c>
      <c r="H9" s="84" t="s">
        <v>117</v>
      </c>
      <c r="I9" s="85" t="s">
        <v>221</v>
      </c>
    </row>
    <row r="10" spans="2:9" ht="20.25" customHeight="1" x14ac:dyDescent="0.2">
      <c r="B10" s="183"/>
      <c r="C10" s="187" t="s">
        <v>11</v>
      </c>
      <c r="D10" s="114" t="s">
        <v>64</v>
      </c>
      <c r="E10" s="91" t="s">
        <v>5</v>
      </c>
      <c r="F10" s="87">
        <v>1</v>
      </c>
      <c r="G10" s="88" t="s">
        <v>89</v>
      </c>
      <c r="H10" s="89" t="s">
        <v>118</v>
      </c>
      <c r="I10" s="64" t="s">
        <v>83</v>
      </c>
    </row>
    <row r="11" spans="2:9" ht="20.25" customHeight="1" x14ac:dyDescent="0.2">
      <c r="B11" s="183"/>
      <c r="C11" s="187"/>
      <c r="D11" s="115" t="s">
        <v>65</v>
      </c>
      <c r="E11" s="81" t="s">
        <v>6</v>
      </c>
      <c r="F11" s="82">
        <v>36</v>
      </c>
      <c r="G11" s="143" t="s">
        <v>7</v>
      </c>
      <c r="H11" s="84" t="s">
        <v>85</v>
      </c>
      <c r="I11" s="85" t="s">
        <v>119</v>
      </c>
    </row>
    <row r="12" spans="2:9" ht="20.25" customHeight="1" x14ac:dyDescent="0.2">
      <c r="B12" s="183"/>
      <c r="C12" s="187"/>
      <c r="D12" s="114" t="s">
        <v>66</v>
      </c>
      <c r="E12" s="86" t="s">
        <v>8</v>
      </c>
      <c r="F12" s="87">
        <f>F11-30</f>
        <v>6</v>
      </c>
      <c r="G12" s="88" t="s">
        <v>7</v>
      </c>
      <c r="H12" s="89" t="s">
        <v>86</v>
      </c>
      <c r="I12" s="64" t="s">
        <v>81</v>
      </c>
    </row>
    <row r="13" spans="2:9" ht="20.25" customHeight="1" x14ac:dyDescent="0.2">
      <c r="B13" s="183"/>
      <c r="C13" s="184" t="s">
        <v>14</v>
      </c>
      <c r="D13" s="115" t="s">
        <v>72</v>
      </c>
      <c r="E13" s="90" t="s">
        <v>56</v>
      </c>
      <c r="F13" s="82">
        <v>120000</v>
      </c>
      <c r="G13" s="143" t="s">
        <v>89</v>
      </c>
      <c r="H13" s="84" t="s">
        <v>120</v>
      </c>
      <c r="I13" s="85"/>
    </row>
    <row r="14" spans="2:9" ht="20.25" customHeight="1" x14ac:dyDescent="0.2">
      <c r="B14" s="183"/>
      <c r="C14" s="184"/>
      <c r="D14" s="114" t="s">
        <v>73</v>
      </c>
      <c r="E14" s="91" t="s">
        <v>208</v>
      </c>
      <c r="F14" s="87">
        <f>F13</f>
        <v>120000</v>
      </c>
      <c r="G14" s="88" t="s">
        <v>89</v>
      </c>
      <c r="H14" s="89" t="s">
        <v>209</v>
      </c>
      <c r="I14" s="64" t="s">
        <v>92</v>
      </c>
    </row>
    <row r="15" spans="2:9" ht="20.25" customHeight="1" x14ac:dyDescent="0.2">
      <c r="B15" s="183"/>
      <c r="C15" s="184"/>
      <c r="D15" s="115" t="s">
        <v>74</v>
      </c>
      <c r="E15" s="90" t="s">
        <v>210</v>
      </c>
      <c r="F15" s="82">
        <f>F13*3</f>
        <v>360000</v>
      </c>
      <c r="G15" s="143" t="s">
        <v>89</v>
      </c>
      <c r="H15" s="84" t="s">
        <v>211</v>
      </c>
      <c r="I15" s="85" t="s">
        <v>92</v>
      </c>
    </row>
    <row r="16" spans="2:9" ht="20.25" customHeight="1" x14ac:dyDescent="0.2">
      <c r="B16" s="183"/>
      <c r="C16" s="184"/>
      <c r="D16" s="114" t="s">
        <v>67</v>
      </c>
      <c r="E16" s="91" t="s">
        <v>13</v>
      </c>
      <c r="F16" s="87">
        <v>0.5</v>
      </c>
      <c r="G16" s="88"/>
      <c r="H16" s="89" t="s">
        <v>93</v>
      </c>
      <c r="I16" s="64" t="s">
        <v>94</v>
      </c>
    </row>
    <row r="17" spans="2:9" ht="20.25" customHeight="1" x14ac:dyDescent="0.2">
      <c r="B17" s="183"/>
      <c r="C17" s="152" t="s">
        <v>15</v>
      </c>
      <c r="D17" s="188" t="s">
        <v>69</v>
      </c>
      <c r="E17" s="90" t="s">
        <v>57</v>
      </c>
      <c r="F17" s="82">
        <v>0.2</v>
      </c>
      <c r="G17" s="143"/>
      <c r="H17" s="84" t="s">
        <v>18</v>
      </c>
      <c r="I17" s="85"/>
    </row>
    <row r="18" spans="2:9" ht="20.25" customHeight="1" x14ac:dyDescent="0.2">
      <c r="B18" s="183"/>
      <c r="C18" s="152"/>
      <c r="D18" s="189" t="s">
        <v>70</v>
      </c>
      <c r="E18" s="91" t="s">
        <v>58</v>
      </c>
      <c r="F18" s="87">
        <v>100</v>
      </c>
      <c r="G18" s="88" t="s">
        <v>89</v>
      </c>
      <c r="H18" s="89" t="s">
        <v>18</v>
      </c>
      <c r="I18" s="64"/>
    </row>
    <row r="19" spans="2:9" ht="20.25" customHeight="1" x14ac:dyDescent="0.2">
      <c r="B19" s="183"/>
      <c r="C19" s="152"/>
      <c r="D19" s="190" t="s">
        <v>71</v>
      </c>
      <c r="E19" s="155" t="s">
        <v>59</v>
      </c>
      <c r="F19" s="156">
        <v>0.41</v>
      </c>
      <c r="G19" s="143"/>
      <c r="H19" s="92" t="str">
        <f>CONCATENATE("Por fricción: ",ROUND(1-SIN(F11*PI()/180),2))</f>
        <v>Por fricción: 0,41</v>
      </c>
      <c r="I19" s="85" t="s">
        <v>60</v>
      </c>
    </row>
    <row r="20" spans="2:9" ht="20.25" customHeight="1" x14ac:dyDescent="0.2">
      <c r="B20" s="183"/>
      <c r="C20" s="152"/>
      <c r="D20" s="190"/>
      <c r="E20" s="155"/>
      <c r="F20" s="156"/>
      <c r="G20" s="143"/>
      <c r="H20" s="84" t="str">
        <f>CONCATENATE("Por elasticidad: ",ROUND(F17/(1-F17),2))</f>
        <v>Por elasticidad: 0,25</v>
      </c>
      <c r="I20" s="85" t="s">
        <v>96</v>
      </c>
    </row>
    <row r="21" spans="2:9" ht="20.25" customHeight="1" x14ac:dyDescent="0.2">
      <c r="B21" s="183"/>
      <c r="C21" s="116"/>
      <c r="D21" s="114" t="s">
        <v>78</v>
      </c>
      <c r="E21" s="191" t="s">
        <v>20</v>
      </c>
      <c r="F21" s="87">
        <v>100</v>
      </c>
      <c r="G21" s="88" t="s">
        <v>21</v>
      </c>
      <c r="H21" s="89" t="s">
        <v>97</v>
      </c>
      <c r="I21" s="64" t="s">
        <v>121</v>
      </c>
    </row>
    <row r="22" spans="2:9" ht="20.25" customHeight="1" x14ac:dyDescent="0.2">
      <c r="B22" s="183"/>
      <c r="C22" s="116"/>
      <c r="D22" s="192" t="s">
        <v>77</v>
      </c>
      <c r="E22" s="155" t="s">
        <v>213</v>
      </c>
      <c r="F22" s="156">
        <v>150000</v>
      </c>
      <c r="G22" s="193" t="s">
        <v>89</v>
      </c>
      <c r="H22" s="92" t="str">
        <f>CONCATENATE("Por velocidad de onda de corte: ",ROUND((F7*1000/9.806*F21^2/1000),0))</f>
        <v>Por velocidad de onda de corte: 22435</v>
      </c>
      <c r="I22" s="85" t="s">
        <v>173</v>
      </c>
    </row>
    <row r="23" spans="2:9" ht="20.25" customHeight="1" x14ac:dyDescent="0.2">
      <c r="B23" s="183"/>
      <c r="C23" s="116"/>
      <c r="D23" s="192"/>
      <c r="E23" s="155"/>
      <c r="F23" s="156"/>
      <c r="G23" s="193"/>
      <c r="H23" s="84" t="str">
        <f>CONCATENATE("Por modulo elasticidad: ",ROUND(F15/(2*(1+F17)),0))</f>
        <v>Por modulo elasticidad: 150000</v>
      </c>
      <c r="I23" s="85" t="s">
        <v>174</v>
      </c>
    </row>
    <row r="24" spans="2:9" ht="20.25" customHeight="1" x14ac:dyDescent="0.2">
      <c r="B24" s="183"/>
      <c r="C24" s="152" t="s">
        <v>16</v>
      </c>
      <c r="D24" s="114" t="s">
        <v>75</v>
      </c>
      <c r="E24" s="91" t="s">
        <v>62</v>
      </c>
      <c r="F24" s="87">
        <f>0.7*F22</f>
        <v>105000</v>
      </c>
      <c r="G24" s="88" t="s">
        <v>89</v>
      </c>
      <c r="H24" s="89" t="s">
        <v>63</v>
      </c>
      <c r="I24" s="64"/>
    </row>
    <row r="25" spans="2:9" ht="20.25" customHeight="1" x14ac:dyDescent="0.2">
      <c r="B25" s="183"/>
      <c r="C25" s="152"/>
      <c r="D25" s="115" t="s">
        <v>76</v>
      </c>
      <c r="E25" s="90" t="s">
        <v>61</v>
      </c>
      <c r="F25" s="109">
        <f>'3D Cortante _amortigu'!B43</f>
        <v>6.8345178847146869E-3</v>
      </c>
      <c r="G25" s="143"/>
      <c r="H25" s="90"/>
      <c r="I25" s="85"/>
    </row>
    <row r="26" spans="2:9" ht="20.25" customHeight="1" x14ac:dyDescent="0.2">
      <c r="B26" s="183"/>
      <c r="C26" s="116"/>
      <c r="D26" s="114" t="s">
        <v>98</v>
      </c>
      <c r="E26" s="91" t="s">
        <v>33</v>
      </c>
      <c r="F26" s="87">
        <f>'3D Cortante _amortigu'!N43</f>
        <v>6.7813388028352725E-2</v>
      </c>
      <c r="G26" s="91"/>
      <c r="H26" s="89" t="str">
        <f>CONCATENATE("Calculado con Esfuerzo de Confinamiento en centroide: ",'3D Cortante _amortigu'!C51," kN/m2")</f>
        <v>Calculado con Esfuerzo de Confinamiento en centroide:  kN/m2</v>
      </c>
      <c r="I26" s="64"/>
    </row>
    <row r="27" spans="2:9" ht="20.25" customHeight="1" x14ac:dyDescent="0.2">
      <c r="B27" s="183"/>
      <c r="C27" s="112"/>
      <c r="D27" s="194" t="s">
        <v>99</v>
      </c>
      <c r="E27" s="93" t="s">
        <v>100</v>
      </c>
      <c r="F27" s="93">
        <v>17.399999999999999</v>
      </c>
      <c r="G27" s="195" t="s">
        <v>103</v>
      </c>
      <c r="H27" s="97" t="s">
        <v>106</v>
      </c>
      <c r="I27" s="93"/>
    </row>
    <row r="28" spans="2:9" ht="20.25" customHeight="1" x14ac:dyDescent="0.2">
      <c r="B28" s="183"/>
      <c r="C28" s="113"/>
      <c r="D28" s="196" t="s">
        <v>107</v>
      </c>
      <c r="E28" s="95" t="s">
        <v>102</v>
      </c>
      <c r="F28" s="197">
        <f>4*F27/F21</f>
        <v>0.69599999999999995</v>
      </c>
      <c r="G28" s="198" t="s">
        <v>104</v>
      </c>
      <c r="H28" s="64" t="s">
        <v>215</v>
      </c>
      <c r="I28" s="64" t="s">
        <v>101</v>
      </c>
    </row>
    <row r="29" spans="2:9" ht="20.25" customHeight="1" x14ac:dyDescent="0.2">
      <c r="B29" s="183"/>
      <c r="C29" s="112"/>
      <c r="D29" s="194" t="s">
        <v>108</v>
      </c>
      <c r="E29" s="94" t="s">
        <v>216</v>
      </c>
      <c r="F29" s="199">
        <f>2*PI()/F28</f>
        <v>9.0275650965223946</v>
      </c>
      <c r="G29" s="195" t="s">
        <v>105</v>
      </c>
      <c r="H29" s="97" t="s">
        <v>217</v>
      </c>
      <c r="I29" s="97" t="s">
        <v>101</v>
      </c>
    </row>
    <row r="30" spans="2:9" ht="20.25" customHeight="1" x14ac:dyDescent="0.2">
      <c r="B30" s="183"/>
      <c r="C30" s="172"/>
      <c r="D30" s="200" t="s">
        <v>109</v>
      </c>
      <c r="E30" s="200" t="s">
        <v>218</v>
      </c>
      <c r="F30" s="204">
        <v>45.14</v>
      </c>
      <c r="G30" s="202" t="s">
        <v>105</v>
      </c>
      <c r="H30" s="203"/>
      <c r="I30" s="64" t="s">
        <v>110</v>
      </c>
    </row>
    <row r="31" spans="2:9" ht="20.25" customHeight="1" x14ac:dyDescent="0.2">
      <c r="B31" s="183"/>
      <c r="C31" s="172"/>
      <c r="D31" s="200"/>
      <c r="E31" s="200"/>
      <c r="F31" s="204"/>
      <c r="G31" s="202"/>
      <c r="H31" s="205">
        <f>5*F29</f>
        <v>45.137825482611973</v>
      </c>
      <c r="I31" s="64" t="s">
        <v>172</v>
      </c>
    </row>
    <row r="32" spans="2:9" ht="25.5" customHeight="1" x14ac:dyDescent="0.2">
      <c r="B32" s="183"/>
      <c r="C32" s="152" t="s">
        <v>115</v>
      </c>
      <c r="D32" s="93" t="s">
        <v>113</v>
      </c>
      <c r="E32" s="94" t="s">
        <v>111</v>
      </c>
      <c r="F32" s="93">
        <v>1.0529999999999999</v>
      </c>
      <c r="G32" s="93"/>
      <c r="H32" s="93"/>
      <c r="I32" s="93"/>
    </row>
    <row r="33" spans="2:9" ht="25.5" customHeight="1" x14ac:dyDescent="0.2">
      <c r="B33" s="183"/>
      <c r="C33" s="152"/>
      <c r="D33" s="95" t="s">
        <v>114</v>
      </c>
      <c r="E33" s="96" t="s">
        <v>112</v>
      </c>
      <c r="F33" s="95">
        <v>2.5839999999999999E-3</v>
      </c>
      <c r="G33" s="95"/>
      <c r="H33" s="95"/>
      <c r="I33" s="95"/>
    </row>
    <row r="38" spans="2:9" x14ac:dyDescent="0.2">
      <c r="B38" s="60">
        <v>1</v>
      </c>
    </row>
    <row r="51" spans="2:2" x14ac:dyDescent="0.2">
      <c r="B51" s="60">
        <v>2</v>
      </c>
    </row>
    <row r="70" spans="2:2" x14ac:dyDescent="0.2">
      <c r="B70" s="60">
        <v>3</v>
      </c>
    </row>
  </sheetData>
  <mergeCells count="23">
    <mergeCell ref="F30:F31"/>
    <mergeCell ref="G30:G31"/>
    <mergeCell ref="C32:C33"/>
    <mergeCell ref="C24:C25"/>
    <mergeCell ref="C30:C31"/>
    <mergeCell ref="D30:D31"/>
    <mergeCell ref="E30:E31"/>
    <mergeCell ref="G22:G23"/>
    <mergeCell ref="B2:C2"/>
    <mergeCell ref="B3:C3"/>
    <mergeCell ref="B4:C4"/>
    <mergeCell ref="D6:E6"/>
    <mergeCell ref="B7:B33"/>
    <mergeCell ref="C7:C9"/>
    <mergeCell ref="C10:C12"/>
    <mergeCell ref="C13:C16"/>
    <mergeCell ref="C17:C20"/>
    <mergeCell ref="D19:D20"/>
    <mergeCell ref="E19:E20"/>
    <mergeCell ref="F19:F20"/>
    <mergeCell ref="D22:D23"/>
    <mergeCell ref="E22:E23"/>
    <mergeCell ref="F22:F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N57"/>
  <sheetViews>
    <sheetView showGridLines="0" topLeftCell="A7" zoomScale="70" zoomScaleNormal="70" workbookViewId="0">
      <selection activeCell="Y49" sqref="Y49"/>
    </sheetView>
  </sheetViews>
  <sheetFormatPr baseColWidth="10" defaultRowHeight="15" x14ac:dyDescent="0.25"/>
  <cols>
    <col min="1" max="1" width="5.140625" customWidth="1"/>
    <col min="15" max="15" width="1.5703125" customWidth="1"/>
  </cols>
  <sheetData>
    <row r="1" spans="2:14" ht="15.75" thickBot="1" x14ac:dyDescent="0.3">
      <c r="G1" t="str">
        <f>CONCATENATE($G$2," = ",G4," ",$G$3)</f>
        <v>σ´m = 1 kN/m2</v>
      </c>
      <c r="H1" t="str">
        <f t="shared" ref="H1:J1" si="0">CONCATENATE($G$2," = ",H4," ",$G$3)</f>
        <v>σ´m = 50 kN/m2</v>
      </c>
      <c r="I1" t="str">
        <f t="shared" si="0"/>
        <v>σ´m = 100 kN/m2</v>
      </c>
      <c r="J1" t="str">
        <f t="shared" si="0"/>
        <v>σ´m = 2750 kN/m2</v>
      </c>
      <c r="K1" t="str">
        <f>CONCATENATE($G$2," = ",K4," ",$G$3)</f>
        <v>σ´m = 1 kN/m2</v>
      </c>
      <c r="L1" t="str">
        <f t="shared" ref="L1:N1" si="1">CONCATENATE($G$2," = ",L4," ",$G$3)</f>
        <v>σ´m = 50 kN/m2</v>
      </c>
      <c r="M1" t="str">
        <f t="shared" si="1"/>
        <v>σ´m = 100 kN/m2</v>
      </c>
      <c r="N1" t="str">
        <f t="shared" si="1"/>
        <v>σ´m = 2750 kN/m2</v>
      </c>
    </row>
    <row r="2" spans="2:14" ht="18" customHeight="1" x14ac:dyDescent="0.35">
      <c r="B2" s="163" t="s">
        <v>39</v>
      </c>
      <c r="C2" s="164"/>
      <c r="D2" s="164"/>
      <c r="E2" s="164"/>
      <c r="F2" s="165"/>
      <c r="G2" s="166" t="s">
        <v>31</v>
      </c>
      <c r="H2" s="167"/>
      <c r="I2" s="167"/>
      <c r="J2" s="168"/>
      <c r="K2" s="166" t="s">
        <v>31</v>
      </c>
      <c r="L2" s="167"/>
      <c r="M2" s="167"/>
      <c r="N2" s="168"/>
    </row>
    <row r="3" spans="2:14" ht="17.25" x14ac:dyDescent="0.25">
      <c r="B3" s="157" t="s">
        <v>34</v>
      </c>
      <c r="C3" s="158"/>
      <c r="D3" s="158"/>
      <c r="E3" s="158"/>
      <c r="F3" s="159"/>
      <c r="G3" s="169" t="s">
        <v>32</v>
      </c>
      <c r="H3" s="170"/>
      <c r="I3" s="170"/>
      <c r="J3" s="171"/>
      <c r="K3" s="169" t="s">
        <v>32</v>
      </c>
      <c r="L3" s="170"/>
      <c r="M3" s="170"/>
      <c r="N3" s="171"/>
    </row>
    <row r="4" spans="2:14" ht="15" customHeight="1" thickBot="1" x14ac:dyDescent="0.3">
      <c r="B4" s="160"/>
      <c r="C4" s="161"/>
      <c r="D4" s="161"/>
      <c r="E4" s="161"/>
      <c r="F4" s="162"/>
      <c r="G4" s="22">
        <v>1</v>
      </c>
      <c r="H4" s="23">
        <v>50</v>
      </c>
      <c r="I4" s="23">
        <v>100</v>
      </c>
      <c r="J4" s="222">
        <v>2750</v>
      </c>
      <c r="K4" s="22">
        <v>1</v>
      </c>
      <c r="L4" s="23">
        <v>50</v>
      </c>
      <c r="M4" s="23">
        <v>100</v>
      </c>
      <c r="N4" s="222">
        <v>2750</v>
      </c>
    </row>
    <row r="5" spans="2:14" ht="6.75" customHeight="1" thickBot="1" x14ac:dyDescent="0.3"/>
    <row r="6" spans="2:14" ht="18.75" thickBot="1" x14ac:dyDescent="0.4">
      <c r="B6" s="30" t="s">
        <v>24</v>
      </c>
      <c r="C6" s="16" t="s">
        <v>22</v>
      </c>
      <c r="D6" s="16" t="s">
        <v>23</v>
      </c>
      <c r="E6" s="31" t="s">
        <v>25</v>
      </c>
      <c r="F6" s="32" t="s">
        <v>29</v>
      </c>
      <c r="G6" s="166" t="s">
        <v>30</v>
      </c>
      <c r="H6" s="167"/>
      <c r="I6" s="167"/>
      <c r="J6" s="168"/>
      <c r="K6" s="166" t="s">
        <v>33</v>
      </c>
      <c r="L6" s="167"/>
      <c r="M6" s="167"/>
      <c r="N6" s="168"/>
    </row>
    <row r="7" spans="2:14" x14ac:dyDescent="0.25">
      <c r="B7" s="10">
        <v>9.9999999999999995E-7</v>
      </c>
      <c r="C7" s="11">
        <v>0</v>
      </c>
      <c r="D7" s="11">
        <v>0</v>
      </c>
      <c r="E7" s="5">
        <f t="shared" ref="E7:E41" si="2">0.5*(1+TANH(LN(((0.000102+D7)/B7)^0.492)))</f>
        <v>0.98955335952515522</v>
      </c>
      <c r="F7" s="5">
        <f t="shared" ref="F7:F41" si="3">0.272*(1-TANH(LN((0.000556/B7)^0.4)))*EXP(-0.0145*C7^1.3)</f>
        <v>3.44177634585593E-3</v>
      </c>
      <c r="G7" s="110">
        <f>IF($E7*G$4^$F7&gt;1,1,$E7*G$4^$F7)</f>
        <v>0.98955335952515522</v>
      </c>
      <c r="H7" s="111">
        <f t="shared" ref="H7:J22" si="4">IF($E7*H$4^$F7&gt;1,1,$E7*H$4^$F7)</f>
        <v>1</v>
      </c>
      <c r="I7" s="111">
        <f t="shared" si="4"/>
        <v>1</v>
      </c>
      <c r="J7" s="49">
        <f t="shared" si="4"/>
        <v>1</v>
      </c>
      <c r="K7" s="26">
        <f>0.333*((1+EXP(-0.0145*C7^1.3))/2)*(0.586*G7^2-1.547*G7+1)</f>
        <v>1.4312820087509373E-2</v>
      </c>
      <c r="L7" s="26">
        <f>0.333*((1+EXP(-0.0145*C7^1.3))/2)*(0.586*H7^2-1.547*H7+1)</f>
        <v>1.2987000000000012E-2</v>
      </c>
      <c r="M7" s="26">
        <f>0.333*((1+EXP(-0.0145*C7^1.3))/2)*(0.586*I7^2-1.547*I7+1)</f>
        <v>1.2987000000000012E-2</v>
      </c>
      <c r="N7" s="49">
        <f>0.333*((1+EXP(-0.0145*C7^1.3))/2)*(0.586*J7^2-1.547*J7+1)</f>
        <v>1.2987000000000012E-2</v>
      </c>
    </row>
    <row r="8" spans="2:14" x14ac:dyDescent="0.25">
      <c r="B8" s="10">
        <v>5.0000000000000004E-6</v>
      </c>
      <c r="C8" s="11">
        <v>0</v>
      </c>
      <c r="D8" s="11">
        <v>0</v>
      </c>
      <c r="E8" s="5">
        <f t="shared" si="2"/>
        <v>0.95107415926154348</v>
      </c>
      <c r="F8" s="5">
        <f t="shared" si="3"/>
        <v>1.2268971951293445E-2</v>
      </c>
      <c r="G8" s="35">
        <f t="shared" ref="G8:J28" si="5">IF($E8*G$4^$F8&gt;1,1,$E8*G$4^$F8)</f>
        <v>0.95107415926154348</v>
      </c>
      <c r="H8" s="34">
        <f t="shared" si="4"/>
        <v>0.99783560702914209</v>
      </c>
      <c r="I8" s="34">
        <f t="shared" si="4"/>
        <v>1</v>
      </c>
      <c r="J8" s="50">
        <f t="shared" si="4"/>
        <v>1</v>
      </c>
      <c r="K8" s="5">
        <f>0.333*((1+EXP(-0.0145*C8^1.3))/2)*(0.586*G8^2-1.547*G8+1)</f>
        <v>1.9563723586977017E-2</v>
      </c>
      <c r="L8" s="5">
        <f t="shared" ref="L8:L41" si="6">0.333*((1+EXP(-0.0145*C8^1.3))/2)*(0.586*H8^2-1.547*H8+1)</f>
        <v>1.3258192715112043E-2</v>
      </c>
      <c r="M8" s="5">
        <f t="shared" ref="M8:M41" si="7">0.333*((1+EXP(-0.0145*C8^1.3))/2)*(0.586*I8^2-1.547*I8+1)</f>
        <v>1.2987000000000012E-2</v>
      </c>
      <c r="N8" s="50">
        <f t="shared" ref="N8:N43" si="8">0.333*((1+EXP(-0.0145*C8^1.3))/2)*(0.586*J8^2-1.547*J8+1)</f>
        <v>1.2987000000000012E-2</v>
      </c>
    </row>
    <row r="9" spans="2:14" x14ac:dyDescent="0.25">
      <c r="B9" s="10">
        <v>1.0000000000000001E-5</v>
      </c>
      <c r="C9" s="11">
        <v>0</v>
      </c>
      <c r="D9" s="11">
        <v>0</v>
      </c>
      <c r="E9" s="5">
        <f t="shared" si="2"/>
        <v>0.90764634378249065</v>
      </c>
      <c r="F9" s="5">
        <f t="shared" si="3"/>
        <v>2.1010348782750991E-2</v>
      </c>
      <c r="G9" s="35">
        <f t="shared" si="5"/>
        <v>0.90764634378249065</v>
      </c>
      <c r="H9" s="34">
        <f t="shared" si="4"/>
        <v>0.98540012926937226</v>
      </c>
      <c r="I9" s="34">
        <f t="shared" si="4"/>
        <v>0.99985577673490567</v>
      </c>
      <c r="J9" s="50">
        <f t="shared" si="4"/>
        <v>1</v>
      </c>
      <c r="K9" s="5">
        <f t="shared" ref="K9:K41" si="9">0.333*((1+EXP(-0.0145*C9^1.3))/2)*(0.586*G9^2-1.547*G9+1)</f>
        <v>2.6184033423724867E-2</v>
      </c>
      <c r="L9" s="5">
        <f t="shared" si="6"/>
        <v>1.4851753736989709E-2</v>
      </c>
      <c r="M9" s="5">
        <f t="shared" si="7"/>
        <v>1.3005013939167425E-2</v>
      </c>
      <c r="N9" s="50">
        <f t="shared" si="8"/>
        <v>1.2987000000000012E-2</v>
      </c>
    </row>
    <row r="10" spans="2:14" x14ac:dyDescent="0.25">
      <c r="B10" s="10">
        <v>1.5E-5</v>
      </c>
      <c r="C10" s="11">
        <v>0</v>
      </c>
      <c r="D10" s="11">
        <v>0</v>
      </c>
      <c r="E10" s="5">
        <f t="shared" si="2"/>
        <v>0.86832757795230986</v>
      </c>
      <c r="F10" s="5">
        <f t="shared" si="3"/>
        <v>2.8636930662987031E-2</v>
      </c>
      <c r="G10" s="35">
        <f t="shared" si="5"/>
        <v>0.86832757795230986</v>
      </c>
      <c r="H10" s="34">
        <f t="shared" si="4"/>
        <v>0.97126308019935259</v>
      </c>
      <c r="I10" s="34">
        <f t="shared" si="4"/>
        <v>0.99073488588350456</v>
      </c>
      <c r="J10" s="50">
        <f t="shared" si="4"/>
        <v>1</v>
      </c>
      <c r="K10" s="5">
        <f t="shared" si="9"/>
        <v>3.2812823507635314E-2</v>
      </c>
      <c r="L10" s="5">
        <f t="shared" si="6"/>
        <v>1.6736669881090717E-2</v>
      </c>
      <c r="M10" s="5">
        <f t="shared" si="7"/>
        <v>1.4160732227760622E-2</v>
      </c>
      <c r="N10" s="50">
        <f t="shared" si="8"/>
        <v>1.2987000000000012E-2</v>
      </c>
    </row>
    <row r="11" spans="2:14" x14ac:dyDescent="0.25">
      <c r="B11" s="10">
        <v>2.0000000000000002E-5</v>
      </c>
      <c r="C11" s="11">
        <v>0</v>
      </c>
      <c r="D11" s="11">
        <v>0</v>
      </c>
      <c r="E11" s="5">
        <f t="shared" si="2"/>
        <v>0.83246134548957396</v>
      </c>
      <c r="F11" s="5">
        <f t="shared" si="3"/>
        <v>3.5563223557316274E-2</v>
      </c>
      <c r="G11" s="35">
        <f t="shared" si="5"/>
        <v>0.83246134548957396</v>
      </c>
      <c r="H11" s="34">
        <f t="shared" si="4"/>
        <v>0.95672016261859638</v>
      </c>
      <c r="I11" s="34">
        <f t="shared" si="4"/>
        <v>0.98059691754650335</v>
      </c>
      <c r="J11" s="50">
        <f t="shared" si="4"/>
        <v>1</v>
      </c>
      <c r="K11" s="5">
        <f t="shared" si="9"/>
        <v>3.9385757178950639E-2</v>
      </c>
      <c r="L11" s="5">
        <f t="shared" si="6"/>
        <v>1.8757091330052822E-2</v>
      </c>
      <c r="M11" s="5">
        <f t="shared" si="7"/>
        <v>1.5483425399262394E-2</v>
      </c>
      <c r="N11" s="50">
        <f t="shared" si="8"/>
        <v>1.2987000000000012E-2</v>
      </c>
    </row>
    <row r="12" spans="2:14" x14ac:dyDescent="0.25">
      <c r="B12" s="10">
        <v>2.5000000000000001E-5</v>
      </c>
      <c r="C12" s="11">
        <v>0</v>
      </c>
      <c r="D12" s="11">
        <v>0</v>
      </c>
      <c r="E12" s="5">
        <f t="shared" si="2"/>
        <v>0.7995684634506891</v>
      </c>
      <c r="F12" s="5">
        <f t="shared" si="3"/>
        <v>4.1977391666347459E-2</v>
      </c>
      <c r="G12" s="35">
        <f t="shared" si="5"/>
        <v>0.7995684634506891</v>
      </c>
      <c r="H12" s="34">
        <f t="shared" si="4"/>
        <v>0.94226700889764203</v>
      </c>
      <c r="I12" s="34">
        <f t="shared" si="4"/>
        <v>0.97008645270802674</v>
      </c>
      <c r="J12" s="50">
        <f t="shared" si="4"/>
        <v>1</v>
      </c>
      <c r="K12" s="5">
        <f t="shared" si="9"/>
        <v>4.5855128137597546E-2</v>
      </c>
      <c r="L12" s="5">
        <f t="shared" si="6"/>
        <v>2.0846821392483953E-2</v>
      </c>
      <c r="M12" s="5">
        <f t="shared" si="7"/>
        <v>1.689706766404803E-2</v>
      </c>
      <c r="N12" s="50">
        <f t="shared" si="8"/>
        <v>1.2987000000000012E-2</v>
      </c>
    </row>
    <row r="13" spans="2:14" x14ac:dyDescent="0.25">
      <c r="B13" s="10">
        <v>3.0000000000000001E-5</v>
      </c>
      <c r="C13" s="11">
        <v>0</v>
      </c>
      <c r="D13" s="11">
        <v>0</v>
      </c>
      <c r="E13" s="5">
        <f t="shared" si="2"/>
        <v>0.7692702142772152</v>
      </c>
      <c r="F13" s="5">
        <f t="shared" si="3"/>
        <v>4.7987667913184449E-2</v>
      </c>
      <c r="G13" s="35">
        <f t="shared" si="5"/>
        <v>0.7692702142772152</v>
      </c>
      <c r="H13" s="34">
        <f t="shared" si="4"/>
        <v>0.92812939061937871</v>
      </c>
      <c r="I13" s="34">
        <f t="shared" si="4"/>
        <v>0.95952048926802769</v>
      </c>
      <c r="J13" s="50">
        <f t="shared" si="4"/>
        <v>1</v>
      </c>
      <c r="K13" s="5">
        <f t="shared" si="9"/>
        <v>5.2187794226265516E-2</v>
      </c>
      <c r="L13" s="5">
        <f t="shared" si="6"/>
        <v>2.2969805145549728E-2</v>
      </c>
      <c r="M13" s="5">
        <f t="shared" si="7"/>
        <v>1.8361630232058401E-2</v>
      </c>
      <c r="N13" s="50">
        <f t="shared" si="8"/>
        <v>1.2987000000000012E-2</v>
      </c>
    </row>
    <row r="14" spans="2:14" x14ac:dyDescent="0.25">
      <c r="B14" s="10">
        <v>5.0000000000000002E-5</v>
      </c>
      <c r="C14" s="11">
        <v>0</v>
      </c>
      <c r="D14" s="11">
        <v>0</v>
      </c>
      <c r="E14" s="5">
        <f t="shared" si="2"/>
        <v>0.6685297000895023</v>
      </c>
      <c r="F14" s="5">
        <f t="shared" si="3"/>
        <v>6.9133383101495957E-2</v>
      </c>
      <c r="G14" s="35">
        <f t="shared" si="5"/>
        <v>0.6685297000895023</v>
      </c>
      <c r="H14" s="34">
        <f t="shared" si="4"/>
        <v>0.87614553120322025</v>
      </c>
      <c r="I14" s="34">
        <f t="shared" si="4"/>
        <v>0.91915228712296104</v>
      </c>
      <c r="J14" s="50">
        <f t="shared" si="4"/>
        <v>1</v>
      </c>
      <c r="K14" s="5">
        <f t="shared" si="9"/>
        <v>7.5819665260502406E-2</v>
      </c>
      <c r="L14" s="5">
        <f t="shared" si="6"/>
        <v>3.1446729942242575E-2</v>
      </c>
      <c r="M14" s="5">
        <f t="shared" si="7"/>
        <v>2.43583489342921E-2</v>
      </c>
      <c r="N14" s="50">
        <f t="shared" si="8"/>
        <v>1.2987000000000012E-2</v>
      </c>
    </row>
    <row r="15" spans="2:14" x14ac:dyDescent="0.25">
      <c r="B15" s="10">
        <v>1E-4</v>
      </c>
      <c r="C15" s="11">
        <v>0</v>
      </c>
      <c r="D15" s="11">
        <v>0</v>
      </c>
      <c r="E15" s="5">
        <f t="shared" si="2"/>
        <v>0.50487129218172611</v>
      </c>
      <c r="F15" s="5">
        <f t="shared" si="3"/>
        <v>0.11000751939086807</v>
      </c>
      <c r="G15" s="35">
        <f t="shared" si="5"/>
        <v>0.50487129218172611</v>
      </c>
      <c r="H15" s="34">
        <f t="shared" si="4"/>
        <v>0.77639039223109341</v>
      </c>
      <c r="I15" s="34">
        <f t="shared" si="4"/>
        <v>0.83790680104276316</v>
      </c>
      <c r="J15" s="50">
        <f t="shared" si="4"/>
        <v>1</v>
      </c>
      <c r="K15" s="5">
        <f t="shared" si="9"/>
        <v>0.12265475369978493</v>
      </c>
      <c r="L15" s="5">
        <f t="shared" si="6"/>
        <v>5.0667394997445041E-2</v>
      </c>
      <c r="M15" s="5">
        <f t="shared" si="7"/>
        <v>3.8355484063992529E-2</v>
      </c>
      <c r="N15" s="50">
        <f t="shared" si="8"/>
        <v>1.2987000000000012E-2</v>
      </c>
    </row>
    <row r="16" spans="2:14" x14ac:dyDescent="0.25">
      <c r="B16" s="10">
        <v>2.0000000000000001E-4</v>
      </c>
      <c r="C16" s="11">
        <v>0</v>
      </c>
      <c r="D16" s="11">
        <v>0</v>
      </c>
      <c r="E16" s="5">
        <f t="shared" si="2"/>
        <v>0.3401622996908637</v>
      </c>
      <c r="F16" s="5">
        <f t="shared" si="3"/>
        <v>0.16657100975559322</v>
      </c>
      <c r="G16" s="35">
        <f t="shared" si="5"/>
        <v>0.3401622996908637</v>
      </c>
      <c r="H16" s="34">
        <f t="shared" si="4"/>
        <v>0.65265749253836547</v>
      </c>
      <c r="I16" s="34">
        <f t="shared" si="4"/>
        <v>0.73253469409537186</v>
      </c>
      <c r="J16" s="50">
        <f t="shared" si="4"/>
        <v>1</v>
      </c>
      <c r="K16" s="5">
        <f t="shared" si="9"/>
        <v>0.18034454526133048</v>
      </c>
      <c r="L16" s="5">
        <f t="shared" si="6"/>
        <v>7.9904174290583621E-2</v>
      </c>
      <c r="M16" s="5">
        <f t="shared" si="7"/>
        <v>6.0346451799259515E-2</v>
      </c>
      <c r="N16" s="50">
        <f t="shared" si="8"/>
        <v>1.2987000000000012E-2</v>
      </c>
    </row>
    <row r="17" spans="2:14" x14ac:dyDescent="0.25">
      <c r="B17" s="10">
        <v>2.9999999999999997E-4</v>
      </c>
      <c r="C17" s="11">
        <v>0</v>
      </c>
      <c r="D17" s="11">
        <v>0</v>
      </c>
      <c r="E17" s="5">
        <f t="shared" si="2"/>
        <v>0.25701360607339685</v>
      </c>
      <c r="F17" s="5">
        <f t="shared" si="3"/>
        <v>0.20620240424801803</v>
      </c>
      <c r="G17" s="35">
        <f t="shared" si="5"/>
        <v>0.25701360607339685</v>
      </c>
      <c r="H17" s="34">
        <f t="shared" si="4"/>
        <v>0.57582141810183374</v>
      </c>
      <c r="I17" s="34">
        <f t="shared" si="4"/>
        <v>0.66429490820287429</v>
      </c>
      <c r="J17" s="50">
        <f t="shared" si="4"/>
        <v>1</v>
      </c>
      <c r="K17" s="5">
        <f t="shared" si="9"/>
        <v>0.21348921831765108</v>
      </c>
      <c r="L17" s="5">
        <f t="shared" si="6"/>
        <v>0.10106698692682478</v>
      </c>
      <c r="M17" s="5">
        <f t="shared" si="7"/>
        <v>7.6899817837971715E-2</v>
      </c>
      <c r="N17" s="50">
        <f t="shared" si="8"/>
        <v>1.2987000000000012E-2</v>
      </c>
    </row>
    <row r="18" spans="2:14" x14ac:dyDescent="0.25">
      <c r="B18" s="10">
        <v>4.0000000000000002E-4</v>
      </c>
      <c r="C18" s="11">
        <v>0</v>
      </c>
      <c r="D18" s="11">
        <v>0</v>
      </c>
      <c r="E18" s="5">
        <f t="shared" si="2"/>
        <v>0.20675003779924883</v>
      </c>
      <c r="F18" s="5">
        <f t="shared" si="3"/>
        <v>0.23637753754035484</v>
      </c>
      <c r="G18" s="35">
        <f t="shared" si="5"/>
        <v>0.20675003779924883</v>
      </c>
      <c r="H18" s="34">
        <f t="shared" si="4"/>
        <v>0.52124745028109021</v>
      </c>
      <c r="I18" s="34">
        <f t="shared" si="4"/>
        <v>0.61404566923814208</v>
      </c>
      <c r="J18" s="50">
        <f t="shared" si="4"/>
        <v>1</v>
      </c>
      <c r="K18" s="5">
        <f t="shared" si="9"/>
        <v>0.23483379790280934</v>
      </c>
      <c r="L18" s="5">
        <f t="shared" si="6"/>
        <v>0.11749763555184152</v>
      </c>
      <c r="M18" s="5">
        <f t="shared" si="7"/>
        <v>9.0250948996354469E-2</v>
      </c>
      <c r="N18" s="50">
        <f t="shared" si="8"/>
        <v>1.2987000000000012E-2</v>
      </c>
    </row>
    <row r="19" spans="2:14" x14ac:dyDescent="0.25">
      <c r="B19" s="10">
        <v>5.0000000000000001E-4</v>
      </c>
      <c r="C19" s="11">
        <v>0</v>
      </c>
      <c r="D19" s="11">
        <v>0</v>
      </c>
      <c r="E19" s="5">
        <f t="shared" si="2"/>
        <v>0.17304463983713486</v>
      </c>
      <c r="F19" s="5">
        <f t="shared" si="3"/>
        <v>0.2604567081400086</v>
      </c>
      <c r="G19" s="35">
        <f t="shared" si="5"/>
        <v>0.17304463983713486</v>
      </c>
      <c r="H19" s="34">
        <f t="shared" si="4"/>
        <v>0.47936496055150257</v>
      </c>
      <c r="I19" s="34">
        <f t="shared" si="4"/>
        <v>0.57421107891315759</v>
      </c>
      <c r="J19" s="50">
        <f t="shared" si="4"/>
        <v>1</v>
      </c>
      <c r="K19" s="5">
        <f t="shared" si="9"/>
        <v>0.24969918031538904</v>
      </c>
      <c r="L19" s="5">
        <f t="shared" si="6"/>
        <v>0.13089557158644474</v>
      </c>
      <c r="M19" s="5">
        <f t="shared" si="7"/>
        <v>0.10153517043451168</v>
      </c>
      <c r="N19" s="50">
        <f t="shared" si="8"/>
        <v>1.2987000000000012E-2</v>
      </c>
    </row>
    <row r="20" spans="2:14" x14ac:dyDescent="0.25">
      <c r="B20" s="10">
        <v>5.9999999999999995E-4</v>
      </c>
      <c r="C20" s="11">
        <v>0</v>
      </c>
      <c r="D20" s="11">
        <v>0</v>
      </c>
      <c r="E20" s="5">
        <f t="shared" si="2"/>
        <v>0.14885554373653231</v>
      </c>
      <c r="F20" s="5">
        <f t="shared" si="3"/>
        <v>0.28028379353385924</v>
      </c>
      <c r="G20" s="35">
        <f t="shared" si="5"/>
        <v>0.14885554373653231</v>
      </c>
      <c r="H20" s="34">
        <f t="shared" si="4"/>
        <v>0.44561394317025083</v>
      </c>
      <c r="I20" s="34">
        <f t="shared" si="4"/>
        <v>0.54116861339301137</v>
      </c>
      <c r="J20" s="50">
        <f t="shared" si="4"/>
        <v>1</v>
      </c>
      <c r="K20" s="5">
        <f t="shared" si="9"/>
        <v>0.26064078030455623</v>
      </c>
      <c r="L20" s="5">
        <f t="shared" si="6"/>
        <v>0.14219043280622731</v>
      </c>
      <c r="M20" s="5">
        <f t="shared" si="7"/>
        <v>0.11136523908431195</v>
      </c>
      <c r="N20" s="50">
        <f t="shared" si="8"/>
        <v>1.2987000000000012E-2</v>
      </c>
    </row>
    <row r="21" spans="2:14" x14ac:dyDescent="0.25">
      <c r="B21" s="10">
        <v>8.0000000000000004E-4</v>
      </c>
      <c r="C21" s="11">
        <v>0</v>
      </c>
      <c r="D21" s="11">
        <v>0</v>
      </c>
      <c r="E21" s="5">
        <f t="shared" si="2"/>
        <v>0.11642954665050925</v>
      </c>
      <c r="F21" s="5">
        <f t="shared" si="3"/>
        <v>0.31130902021879098</v>
      </c>
      <c r="G21" s="35">
        <f t="shared" si="5"/>
        <v>0.11642954665050925</v>
      </c>
      <c r="H21" s="34">
        <f t="shared" si="4"/>
        <v>0.39352098250101075</v>
      </c>
      <c r="I21" s="34">
        <f t="shared" si="4"/>
        <v>0.48829384148347943</v>
      </c>
      <c r="J21" s="50">
        <f t="shared" si="4"/>
        <v>1</v>
      </c>
      <c r="K21" s="5">
        <f t="shared" si="9"/>
        <v>0.27566646198925393</v>
      </c>
      <c r="L21" s="5">
        <f t="shared" si="6"/>
        <v>0.16049610176837745</v>
      </c>
      <c r="M21" s="5">
        <f t="shared" si="7"/>
        <v>0.12798186347476637</v>
      </c>
      <c r="N21" s="50">
        <f t="shared" si="8"/>
        <v>1.2987000000000012E-2</v>
      </c>
    </row>
    <row r="22" spans="2:14" x14ac:dyDescent="0.25">
      <c r="B22" s="10">
        <v>1E-3</v>
      </c>
      <c r="C22" s="11">
        <v>0</v>
      </c>
      <c r="D22" s="11">
        <v>0</v>
      </c>
      <c r="E22" s="5">
        <f t="shared" si="2"/>
        <v>9.5672735891345784E-2</v>
      </c>
      <c r="F22" s="5">
        <f t="shared" si="3"/>
        <v>0.33471591732251987</v>
      </c>
      <c r="G22" s="35">
        <f t="shared" si="5"/>
        <v>9.5672735891345784E-2</v>
      </c>
      <c r="H22" s="34">
        <f t="shared" si="4"/>
        <v>0.35437289530891647</v>
      </c>
      <c r="I22" s="34">
        <f t="shared" si="4"/>
        <v>0.44690995424618662</v>
      </c>
      <c r="J22" s="50">
        <f t="shared" si="4"/>
        <v>1</v>
      </c>
      <c r="K22" s="5">
        <f t="shared" si="9"/>
        <v>0.28550024570104993</v>
      </c>
      <c r="L22" s="5">
        <f t="shared" si="6"/>
        <v>0.17494990771054542</v>
      </c>
      <c r="M22" s="5">
        <f t="shared" si="7"/>
        <v>0.14174851159896101</v>
      </c>
      <c r="N22" s="50">
        <f t="shared" si="8"/>
        <v>1.2987000000000012E-2</v>
      </c>
    </row>
    <row r="23" spans="2:14" x14ac:dyDescent="0.25">
      <c r="B23" s="10">
        <v>1.5E-3</v>
      </c>
      <c r="C23" s="11">
        <v>0</v>
      </c>
      <c r="D23" s="11">
        <v>0</v>
      </c>
      <c r="E23" s="5">
        <f t="shared" si="2"/>
        <v>6.6283267844624738E-2</v>
      </c>
      <c r="F23" s="5">
        <f t="shared" si="3"/>
        <v>0.3746426518108863</v>
      </c>
      <c r="G23" s="35">
        <f t="shared" si="5"/>
        <v>6.6283267844624738E-2</v>
      </c>
      <c r="H23" s="34">
        <f t="shared" si="5"/>
        <v>0.28701892882309921</v>
      </c>
      <c r="I23" s="34">
        <f t="shared" si="5"/>
        <v>0.37212531487611195</v>
      </c>
      <c r="J23" s="50">
        <f t="shared" si="5"/>
        <v>1</v>
      </c>
      <c r="K23" s="5">
        <f t="shared" si="9"/>
        <v>0.29971144154690565</v>
      </c>
      <c r="L23" s="5">
        <f t="shared" si="6"/>
        <v>0.20121735399232907</v>
      </c>
      <c r="M23" s="5">
        <f t="shared" si="7"/>
        <v>0.16832144552122305</v>
      </c>
      <c r="N23" s="50">
        <f t="shared" si="8"/>
        <v>1.2987000000000012E-2</v>
      </c>
    </row>
    <row r="24" spans="2:14" x14ac:dyDescent="0.25">
      <c r="B24" s="10">
        <v>2E-3</v>
      </c>
      <c r="C24" s="11">
        <v>0</v>
      </c>
      <c r="D24" s="11">
        <v>0</v>
      </c>
      <c r="E24" s="5">
        <f t="shared" si="2"/>
        <v>5.0771480912764122E-2</v>
      </c>
      <c r="F24" s="5">
        <f t="shared" si="3"/>
        <v>0.4002599056964391</v>
      </c>
      <c r="G24" s="35">
        <f t="shared" si="5"/>
        <v>5.0771480912764122E-2</v>
      </c>
      <c r="H24" s="34">
        <f t="shared" si="5"/>
        <v>0.24302413437410295</v>
      </c>
      <c r="I24" s="34">
        <f t="shared" si="5"/>
        <v>0.32073004305861674</v>
      </c>
      <c r="J24" s="50">
        <f t="shared" si="5"/>
        <v>1</v>
      </c>
      <c r="K24" s="5">
        <f t="shared" si="9"/>
        <v>0.30734803650332515</v>
      </c>
      <c r="L24" s="5">
        <f t="shared" si="6"/>
        <v>0.21933086686198611</v>
      </c>
      <c r="M24" s="5">
        <f t="shared" si="7"/>
        <v>0.18784900664073687</v>
      </c>
      <c r="N24" s="50">
        <f t="shared" si="8"/>
        <v>1.2987000000000012E-2</v>
      </c>
    </row>
    <row r="25" spans="2:14" x14ac:dyDescent="0.25">
      <c r="B25" s="10">
        <v>3.0000000000000001E-3</v>
      </c>
      <c r="C25" s="11">
        <v>0</v>
      </c>
      <c r="D25" s="11">
        <v>0</v>
      </c>
      <c r="E25" s="5">
        <f t="shared" si="2"/>
        <v>3.4646674146813661E-2</v>
      </c>
      <c r="F25" s="5">
        <f t="shared" si="3"/>
        <v>0.43187122079705337</v>
      </c>
      <c r="G25" s="35">
        <f t="shared" si="5"/>
        <v>3.4646674146813661E-2</v>
      </c>
      <c r="H25" s="34">
        <f t="shared" si="5"/>
        <v>0.18767127365444328</v>
      </c>
      <c r="I25" s="34">
        <f t="shared" si="5"/>
        <v>0.25316519163167006</v>
      </c>
      <c r="J25" s="50">
        <f t="shared" si="5"/>
        <v>1</v>
      </c>
      <c r="K25" s="5">
        <f t="shared" si="9"/>
        <v>0.3153859732664348</v>
      </c>
      <c r="L25" s="5">
        <f t="shared" si="6"/>
        <v>0.24319381499184048</v>
      </c>
      <c r="M25" s="5">
        <f t="shared" si="7"/>
        <v>0.21508860292603116</v>
      </c>
      <c r="N25" s="50">
        <f t="shared" si="8"/>
        <v>1.2987000000000012E-2</v>
      </c>
    </row>
    <row r="26" spans="2:14" x14ac:dyDescent="0.25">
      <c r="B26" s="10">
        <v>4.0000000000000001E-3</v>
      </c>
      <c r="C26" s="11">
        <v>0</v>
      </c>
      <c r="D26" s="11">
        <v>0</v>
      </c>
      <c r="E26" s="5">
        <f t="shared" si="2"/>
        <v>2.6329791474247299E-2</v>
      </c>
      <c r="F26" s="5">
        <f t="shared" si="3"/>
        <v>0.45098128069557381</v>
      </c>
      <c r="G26" s="35">
        <f t="shared" si="5"/>
        <v>2.6329791474247299E-2</v>
      </c>
      <c r="H26" s="34">
        <f t="shared" si="5"/>
        <v>0.1536919383895726</v>
      </c>
      <c r="I26" s="34">
        <f t="shared" si="5"/>
        <v>0.21009222522988247</v>
      </c>
      <c r="J26" s="50">
        <f t="shared" si="5"/>
        <v>0.93653083855303965</v>
      </c>
      <c r="K26" s="5">
        <f t="shared" si="9"/>
        <v>0.31957146255606295</v>
      </c>
      <c r="L26" s="5">
        <f t="shared" si="6"/>
        <v>0.25843484029947822</v>
      </c>
      <c r="M26" s="5">
        <f t="shared" si="7"/>
        <v>0.23338392613204745</v>
      </c>
      <c r="N26" s="50">
        <f t="shared" si="8"/>
        <v>2.1698792664526109E-2</v>
      </c>
    </row>
    <row r="27" spans="2:14" x14ac:dyDescent="0.25">
      <c r="B27" s="209">
        <v>6.0000000000000001E-3</v>
      </c>
      <c r="C27" s="210">
        <v>0</v>
      </c>
      <c r="D27" s="210">
        <v>0</v>
      </c>
      <c r="E27" s="211">
        <f t="shared" si="2"/>
        <v>1.7821818681820978E-2</v>
      </c>
      <c r="F27" s="211">
        <f t="shared" si="3"/>
        <v>0.47340532097368682</v>
      </c>
      <c r="G27" s="219">
        <f>IF($E27*G$4^$F27&gt;1,1,$E27*G$4^$F27)</f>
        <v>1.7821818681820978E-2</v>
      </c>
      <c r="H27" s="220">
        <f t="shared" ref="H27:J41" si="10">IF($E27*H$4^$F27&gt;1,1,$E27*H$4^$F27)</f>
        <v>0.11356734191801461</v>
      </c>
      <c r="I27" s="220">
        <f t="shared" si="10"/>
        <v>0.15767493579239777</v>
      </c>
      <c r="J27" s="221">
        <f t="shared" si="10"/>
        <v>0.75709507094224682</v>
      </c>
      <c r="K27" s="211">
        <f t="shared" si="9"/>
        <v>0.32388105147353768</v>
      </c>
      <c r="L27" s="211">
        <f t="shared" si="6"/>
        <v>0.27701247062858464</v>
      </c>
      <c r="M27" s="211">
        <f t="shared" si="7"/>
        <v>0.25662500017133422</v>
      </c>
      <c r="N27" s="221">
        <f t="shared" si="8"/>
        <v>5.4833442292423942E-2</v>
      </c>
    </row>
    <row r="28" spans="2:14" x14ac:dyDescent="0.25">
      <c r="B28" s="209">
        <v>8.0000000000000002E-3</v>
      </c>
      <c r="C28" s="210">
        <v>0</v>
      </c>
      <c r="D28" s="210">
        <v>0</v>
      </c>
      <c r="E28" s="211">
        <f t="shared" si="2"/>
        <v>1.3487290340115698E-2</v>
      </c>
      <c r="F28" s="211">
        <f t="shared" si="3"/>
        <v>0.48638115084740652</v>
      </c>
      <c r="G28" s="219">
        <f t="shared" si="5"/>
        <v>1.3487290340115698E-2</v>
      </c>
      <c r="H28" s="220">
        <f t="shared" si="10"/>
        <v>9.0421496948363669E-2</v>
      </c>
      <c r="I28" s="220">
        <f t="shared" si="10"/>
        <v>0.12667386110255013</v>
      </c>
      <c r="J28" s="221">
        <f t="shared" si="10"/>
        <v>0.63496721249430677</v>
      </c>
      <c r="K28" s="211">
        <f t="shared" si="9"/>
        <v>0.32608750586230528</v>
      </c>
      <c r="L28" s="211">
        <f t="shared" si="6"/>
        <v>0.28801473290657942</v>
      </c>
      <c r="M28" s="211">
        <f t="shared" si="7"/>
        <v>0.27087507024591068</v>
      </c>
      <c r="N28" s="221">
        <f t="shared" si="8"/>
        <v>8.4572400203999573E-2</v>
      </c>
    </row>
    <row r="29" spans="2:14" x14ac:dyDescent="0.25">
      <c r="B29" s="10">
        <v>0.01</v>
      </c>
      <c r="C29" s="11">
        <v>0</v>
      </c>
      <c r="D29" s="11">
        <v>0</v>
      </c>
      <c r="E29" s="5">
        <f t="shared" si="2"/>
        <v>1.0857292115225958E-2</v>
      </c>
      <c r="F29" s="5">
        <f t="shared" si="3"/>
        <v>0.49495183419149552</v>
      </c>
      <c r="G29" s="35">
        <f t="shared" ref="G29:G41" si="11">IF($E29*G$4^$F29&gt;1,1,$E29*G$4^$F29)</f>
        <v>1.0857292115225958E-2</v>
      </c>
      <c r="H29" s="34">
        <f t="shared" si="10"/>
        <v>7.5271373801518701E-2</v>
      </c>
      <c r="I29" s="34">
        <f t="shared" si="10"/>
        <v>0.10607796778897959</v>
      </c>
      <c r="J29" s="50">
        <f t="shared" si="10"/>
        <v>0.54704814268743562</v>
      </c>
      <c r="K29" s="5">
        <f t="shared" si="9"/>
        <v>0.32742985813155323</v>
      </c>
      <c r="L29" s="5">
        <f t="shared" si="6"/>
        <v>0.29532948543659815</v>
      </c>
      <c r="M29" s="5">
        <f t="shared" si="7"/>
        <v>0.28054962603920069</v>
      </c>
      <c r="N29" s="50">
        <f t="shared" si="8"/>
        <v>0.10958492608840825</v>
      </c>
    </row>
    <row r="30" spans="2:14" x14ac:dyDescent="0.25">
      <c r="B30" s="10">
        <v>1.4999999999999999E-2</v>
      </c>
      <c r="C30" s="11">
        <v>0</v>
      </c>
      <c r="D30" s="11">
        <v>0</v>
      </c>
      <c r="E30" s="5">
        <f t="shared" si="2"/>
        <v>7.3114210602178153E-3</v>
      </c>
      <c r="F30" s="5">
        <f t="shared" si="3"/>
        <v>0.50763071853493302</v>
      </c>
      <c r="G30" s="35">
        <f t="shared" si="11"/>
        <v>7.3114210602178153E-3</v>
      </c>
      <c r="H30" s="34">
        <f t="shared" si="10"/>
        <v>5.3266131811175878E-2</v>
      </c>
      <c r="I30" s="34">
        <f t="shared" si="10"/>
        <v>7.5729176191898132E-2</v>
      </c>
      <c r="J30" s="50">
        <f t="shared" si="10"/>
        <v>0.4072984168670406</v>
      </c>
      <c r="K30" s="5">
        <f t="shared" si="9"/>
        <v>0.32924394559765124</v>
      </c>
      <c r="L30" s="5">
        <f t="shared" si="6"/>
        <v>0.30611356023172559</v>
      </c>
      <c r="M30" s="5">
        <f t="shared" si="7"/>
        <v>0.29510713765759616</v>
      </c>
      <c r="N30" s="50">
        <f t="shared" si="8"/>
        <v>0.1555516464231475</v>
      </c>
    </row>
    <row r="31" spans="2:14" x14ac:dyDescent="0.25">
      <c r="B31" s="10">
        <v>0.02</v>
      </c>
      <c r="C31" s="11">
        <v>0</v>
      </c>
      <c r="D31" s="11">
        <v>0</v>
      </c>
      <c r="E31" s="5">
        <f t="shared" si="2"/>
        <v>5.5188123233627651E-3</v>
      </c>
      <c r="F31" s="5">
        <f t="shared" si="3"/>
        <v>0.51470495395069371</v>
      </c>
      <c r="G31" s="35">
        <f t="shared" si="11"/>
        <v>5.5188123233627651E-3</v>
      </c>
      <c r="H31" s="34">
        <f t="shared" si="10"/>
        <v>4.1334615606386155E-2</v>
      </c>
      <c r="I31" s="34">
        <f t="shared" si="10"/>
        <v>5.9054844908677059E-2</v>
      </c>
      <c r="J31" s="50">
        <f t="shared" si="10"/>
        <v>0.32515257761924671</v>
      </c>
      <c r="K31" s="5">
        <f t="shared" si="9"/>
        <v>0.33016292168735811</v>
      </c>
      <c r="L31" s="5">
        <f t="shared" si="6"/>
        <v>0.31203983455294521</v>
      </c>
      <c r="M31" s="5">
        <f t="shared" si="7"/>
        <v>0.30325837642986136</v>
      </c>
      <c r="N31" s="50">
        <f t="shared" si="8"/>
        <v>0.18612813317911836</v>
      </c>
    </row>
    <row r="32" spans="2:14" x14ac:dyDescent="0.25">
      <c r="B32" s="10">
        <v>0.03</v>
      </c>
      <c r="C32" s="11">
        <v>0</v>
      </c>
      <c r="D32" s="11">
        <v>0</v>
      </c>
      <c r="E32" s="5">
        <f t="shared" si="2"/>
        <v>3.7098903470155764E-3</v>
      </c>
      <c r="F32" s="5">
        <f t="shared" si="3"/>
        <v>0.522499492914554</v>
      </c>
      <c r="G32" s="35">
        <f t="shared" si="11"/>
        <v>3.7098903470155764E-3</v>
      </c>
      <c r="H32" s="34">
        <f t="shared" si="10"/>
        <v>2.8646531083735046E-2</v>
      </c>
      <c r="I32" s="34">
        <f t="shared" si="10"/>
        <v>4.1149073310911402E-2</v>
      </c>
      <c r="J32" s="50">
        <f t="shared" si="10"/>
        <v>0.23249341776813523</v>
      </c>
      <c r="K32" s="5">
        <f t="shared" si="9"/>
        <v>0.33109153201802355</v>
      </c>
      <c r="L32" s="5">
        <f t="shared" si="6"/>
        <v>0.31840284574166999</v>
      </c>
      <c r="M32" s="5">
        <f t="shared" si="7"/>
        <v>0.31213243041848865</v>
      </c>
      <c r="N32" s="50">
        <f t="shared" si="8"/>
        <v>0.22377861459802573</v>
      </c>
    </row>
    <row r="33" spans="1:14" x14ac:dyDescent="0.25">
      <c r="B33" s="10">
        <v>0.05</v>
      </c>
      <c r="C33" s="11">
        <v>0</v>
      </c>
      <c r="D33" s="11">
        <v>0</v>
      </c>
      <c r="E33" s="5">
        <f t="shared" si="2"/>
        <v>2.2474959156338903E-3</v>
      </c>
      <c r="F33" s="5">
        <f t="shared" si="3"/>
        <v>0.52952007672045331</v>
      </c>
      <c r="G33" s="35">
        <f t="shared" si="11"/>
        <v>2.2474959156338903E-3</v>
      </c>
      <c r="H33" s="34">
        <f t="shared" si="10"/>
        <v>1.7837650000315078E-2</v>
      </c>
      <c r="I33" s="34">
        <f t="shared" si="10"/>
        <v>2.5747737013169601E-2</v>
      </c>
      <c r="J33" s="50">
        <f t="shared" si="10"/>
        <v>0.14889997439429292</v>
      </c>
      <c r="K33" s="5">
        <f t="shared" si="9"/>
        <v>0.33184318592002482</v>
      </c>
      <c r="L33" s="5">
        <f t="shared" si="6"/>
        <v>0.32387300611648934</v>
      </c>
      <c r="M33" s="5">
        <f t="shared" si="7"/>
        <v>0.31986539347892473</v>
      </c>
      <c r="N33" s="50">
        <f t="shared" si="8"/>
        <v>0.26062047337978445</v>
      </c>
    </row>
    <row r="34" spans="1:14" x14ac:dyDescent="0.25">
      <c r="B34" s="10">
        <v>7.0000000000000007E-2</v>
      </c>
      <c r="C34" s="11">
        <v>0</v>
      </c>
      <c r="D34" s="11">
        <v>0</v>
      </c>
      <c r="E34" s="5">
        <f t="shared" si="2"/>
        <v>1.6150431358699091E-3</v>
      </c>
      <c r="F34" s="5">
        <f t="shared" si="3"/>
        <v>0.53286730087054235</v>
      </c>
      <c r="G34" s="35">
        <f t="shared" si="11"/>
        <v>1.6150431358699091E-3</v>
      </c>
      <c r="H34" s="34">
        <f t="shared" si="10"/>
        <v>1.2987025305881278E-2</v>
      </c>
      <c r="I34" s="34">
        <f t="shared" si="10"/>
        <v>1.8789651626604925E-2</v>
      </c>
      <c r="J34" s="50">
        <f t="shared" si="10"/>
        <v>0.10987327143584774</v>
      </c>
      <c r="K34" s="5">
        <f t="shared" si="9"/>
        <v>0.33216851790451224</v>
      </c>
      <c r="L34" s="5">
        <f t="shared" si="6"/>
        <v>0.32634263345324765</v>
      </c>
      <c r="M34" s="5">
        <f t="shared" si="7"/>
        <v>0.32338938584255061</v>
      </c>
      <c r="N34" s="50">
        <f t="shared" si="8"/>
        <v>0.27875440677761171</v>
      </c>
    </row>
    <row r="35" spans="1:14" x14ac:dyDescent="0.25">
      <c r="B35" s="10">
        <v>0.1</v>
      </c>
      <c r="C35" s="11">
        <v>0</v>
      </c>
      <c r="D35" s="11">
        <v>0</v>
      </c>
      <c r="E35" s="5">
        <f t="shared" si="2"/>
        <v>1.1375441429576916E-3</v>
      </c>
      <c r="F35" s="5">
        <f t="shared" si="3"/>
        <v>0.5355881638614971</v>
      </c>
      <c r="G35" s="35">
        <f t="shared" si="11"/>
        <v>1.1375441429576916E-3</v>
      </c>
      <c r="H35" s="34">
        <f t="shared" si="10"/>
        <v>9.2452036853830858E-3</v>
      </c>
      <c r="I35" s="34">
        <f t="shared" si="10"/>
        <v>1.3401227701417728E-2</v>
      </c>
      <c r="J35" s="50">
        <f t="shared" si="10"/>
        <v>7.9074078782814597E-2</v>
      </c>
      <c r="K35" s="5">
        <f t="shared" si="9"/>
        <v>0.3324142455070862</v>
      </c>
      <c r="L35" s="5">
        <f t="shared" si="6"/>
        <v>0.32825400326093535</v>
      </c>
      <c r="M35" s="5">
        <f t="shared" si="7"/>
        <v>0.32613138954846921</v>
      </c>
      <c r="N35" s="50">
        <f t="shared" si="8"/>
        <v>0.29348505055231877</v>
      </c>
    </row>
    <row r="36" spans="1:14" x14ac:dyDescent="0.25">
      <c r="B36" s="10">
        <v>0.2</v>
      </c>
      <c r="C36" s="11">
        <v>0</v>
      </c>
      <c r="D36" s="11">
        <v>0</v>
      </c>
      <c r="E36" s="5">
        <f t="shared" si="2"/>
        <v>5.7543870706822098E-4</v>
      </c>
      <c r="F36" s="5">
        <f t="shared" si="3"/>
        <v>0.53913665924482279</v>
      </c>
      <c r="G36" s="35">
        <f t="shared" si="11"/>
        <v>5.7543870706822098E-4</v>
      </c>
      <c r="H36" s="34">
        <f t="shared" si="10"/>
        <v>4.7421586989442634E-3</v>
      </c>
      <c r="I36" s="34">
        <f t="shared" si="10"/>
        <v>6.8908435531232258E-3</v>
      </c>
      <c r="J36" s="50">
        <f t="shared" si="10"/>
        <v>4.1140485269506817E-2</v>
      </c>
      <c r="K36" s="5">
        <f t="shared" si="9"/>
        <v>0.33270362679060361</v>
      </c>
      <c r="L36" s="5">
        <f t="shared" si="6"/>
        <v>0.33056146048091328</v>
      </c>
      <c r="M36" s="5">
        <f t="shared" si="7"/>
        <v>0.32945944093186941</v>
      </c>
      <c r="N36" s="50">
        <f t="shared" si="8"/>
        <v>0.31213671665138426</v>
      </c>
    </row>
    <row r="37" spans="1:14" x14ac:dyDescent="0.25">
      <c r="B37" s="10">
        <v>0.3</v>
      </c>
      <c r="C37" s="11">
        <v>0</v>
      </c>
      <c r="D37" s="11">
        <v>0</v>
      </c>
      <c r="E37" s="5">
        <f t="shared" si="2"/>
        <v>3.8619575812243179E-4</v>
      </c>
      <c r="F37" s="5">
        <f t="shared" si="3"/>
        <v>0.54047516677320284</v>
      </c>
      <c r="G37" s="35">
        <f t="shared" si="11"/>
        <v>3.8619575812243179E-4</v>
      </c>
      <c r="H37" s="34">
        <f t="shared" si="10"/>
        <v>3.1993267389839055E-3</v>
      </c>
      <c r="I37" s="34">
        <f t="shared" si="10"/>
        <v>4.6532655019439371E-3</v>
      </c>
      <c r="J37" s="50">
        <f t="shared" si="10"/>
        <v>2.7904960401887887E-2</v>
      </c>
      <c r="K37" s="5">
        <f t="shared" si="9"/>
        <v>0.33280107997328673</v>
      </c>
      <c r="L37" s="5">
        <f t="shared" si="6"/>
        <v>0.33135386100346981</v>
      </c>
      <c r="M37" s="5">
        <f t="shared" si="7"/>
        <v>0.33060709092307267</v>
      </c>
      <c r="N37" s="50">
        <f t="shared" si="8"/>
        <v>0.31877668313171859</v>
      </c>
    </row>
    <row r="38" spans="1:14" x14ac:dyDescent="0.25">
      <c r="B38" s="10">
        <v>0.4</v>
      </c>
      <c r="C38" s="11">
        <v>0</v>
      </c>
      <c r="D38" s="11">
        <v>0</v>
      </c>
      <c r="E38" s="5">
        <f t="shared" si="2"/>
        <v>2.9101081871429901E-4</v>
      </c>
      <c r="F38" s="5">
        <f t="shared" si="3"/>
        <v>0.5411960744502351</v>
      </c>
      <c r="G38" s="35">
        <f t="shared" si="11"/>
        <v>2.9101081871429901E-4</v>
      </c>
      <c r="H38" s="34">
        <f t="shared" si="10"/>
        <v>2.4176032549888043E-3</v>
      </c>
      <c r="I38" s="34">
        <f t="shared" si="10"/>
        <v>3.51804413614549E-3</v>
      </c>
      <c r="J38" s="50">
        <f t="shared" si="10"/>
        <v>2.1147668177712787E-2</v>
      </c>
      <c r="K38" s="5">
        <f t="shared" si="9"/>
        <v>0.33285010201143822</v>
      </c>
      <c r="L38" s="5">
        <f t="shared" si="6"/>
        <v>0.33175570980924463</v>
      </c>
      <c r="M38" s="5">
        <f t="shared" si="7"/>
        <v>0.33119009119693216</v>
      </c>
      <c r="N38" s="50">
        <f t="shared" si="8"/>
        <v>0.32219302796200122</v>
      </c>
    </row>
    <row r="39" spans="1:14" x14ac:dyDescent="0.25">
      <c r="B39" s="10">
        <v>0.6</v>
      </c>
      <c r="C39" s="11">
        <v>0</v>
      </c>
      <c r="D39" s="11">
        <v>0</v>
      </c>
      <c r="E39" s="5">
        <f t="shared" si="2"/>
        <v>1.9528861149453736E-4</v>
      </c>
      <c r="F39" s="5">
        <f t="shared" si="3"/>
        <v>0.54196991597795874</v>
      </c>
      <c r="G39" s="35">
        <f t="shared" si="11"/>
        <v>1.9528861149453736E-4</v>
      </c>
      <c r="H39" s="34">
        <f t="shared" si="10"/>
        <v>1.6272997139069238E-3</v>
      </c>
      <c r="I39" s="34">
        <f t="shared" si="10"/>
        <v>2.3692819702029011E-3</v>
      </c>
      <c r="J39" s="50">
        <f t="shared" si="10"/>
        <v>1.4278801910576847E-2</v>
      </c>
      <c r="K39" s="5">
        <f t="shared" si="9"/>
        <v>0.33289940431860315</v>
      </c>
      <c r="L39" s="5">
        <f t="shared" si="6"/>
        <v>0.33216221167086951</v>
      </c>
      <c r="M39" s="5">
        <f t="shared" si="7"/>
        <v>0.33178055743035623</v>
      </c>
      <c r="N39" s="50">
        <f t="shared" si="8"/>
        <v>0.32568404646886212</v>
      </c>
    </row>
    <row r="40" spans="1:14" x14ac:dyDescent="0.25">
      <c r="B40" s="10">
        <v>0.8</v>
      </c>
      <c r="C40" s="11">
        <v>0</v>
      </c>
      <c r="D40" s="11">
        <v>0</v>
      </c>
      <c r="E40" s="5">
        <f t="shared" si="2"/>
        <v>1.4714926968395492E-4</v>
      </c>
      <c r="F40" s="5">
        <f t="shared" si="3"/>
        <v>0.54238602673631786</v>
      </c>
      <c r="G40" s="35">
        <f t="shared" si="11"/>
        <v>1.4714926968395492E-4</v>
      </c>
      <c r="H40" s="34">
        <f t="shared" si="10"/>
        <v>1.2281621279500851E-3</v>
      </c>
      <c r="I40" s="34">
        <f t="shared" si="10"/>
        <v>1.7886697590957395E-3</v>
      </c>
      <c r="J40" s="50">
        <f t="shared" si="10"/>
        <v>1.0794539141151664E-2</v>
      </c>
      <c r="K40" s="5">
        <f t="shared" si="9"/>
        <v>0.33292420013187818</v>
      </c>
      <c r="L40" s="5">
        <f t="shared" si="6"/>
        <v>0.33236760539431259</v>
      </c>
      <c r="M40" s="5">
        <f t="shared" si="7"/>
        <v>0.33207918929764479</v>
      </c>
      <c r="N40" s="50">
        <f t="shared" si="8"/>
        <v>0.32746192025162063</v>
      </c>
    </row>
    <row r="41" spans="1:14" ht="15.75" thickBot="1" x14ac:dyDescent="0.3">
      <c r="B41" s="12">
        <v>1</v>
      </c>
      <c r="C41" s="13">
        <v>0</v>
      </c>
      <c r="D41" s="13">
        <v>0</v>
      </c>
      <c r="E41" s="8">
        <f t="shared" si="2"/>
        <v>1.1814388739611603E-4</v>
      </c>
      <c r="F41" s="8">
        <f t="shared" si="3"/>
        <v>0.54264923739091198</v>
      </c>
      <c r="G41" s="57">
        <f t="shared" si="11"/>
        <v>1.1814388739611603E-4</v>
      </c>
      <c r="H41" s="58">
        <f t="shared" si="10"/>
        <v>9.8708836754933808E-4</v>
      </c>
      <c r="I41" s="58">
        <f t="shared" si="10"/>
        <v>1.4378372528235524E-3</v>
      </c>
      <c r="J41" s="51">
        <f t="shared" si="10"/>
        <v>8.6848539642257055E-3</v>
      </c>
      <c r="K41" s="8">
        <f t="shared" si="9"/>
        <v>0.33293914078199599</v>
      </c>
      <c r="L41" s="8">
        <f t="shared" si="6"/>
        <v>0.33249169057179984</v>
      </c>
      <c r="M41" s="8">
        <f t="shared" si="7"/>
        <v>0.33225970012498185</v>
      </c>
      <c r="N41" s="51">
        <f t="shared" si="8"/>
        <v>0.32854070740859226</v>
      </c>
    </row>
    <row r="42" spans="1:14" ht="15.75" thickBot="1" x14ac:dyDescent="0.3">
      <c r="E42" s="2"/>
      <c r="F42" s="2"/>
      <c r="G42" s="2"/>
      <c r="K42" s="2"/>
    </row>
    <row r="43" spans="1:14" ht="26.25" customHeight="1" thickBot="1" x14ac:dyDescent="0.3">
      <c r="A43" s="39" t="s">
        <v>44</v>
      </c>
      <c r="B43" s="40">
        <v>6.8345178847146869E-3</v>
      </c>
      <c r="C43" s="41">
        <v>0</v>
      </c>
      <c r="D43" s="41">
        <v>0</v>
      </c>
      <c r="E43" s="42">
        <f>0.5*(1+TANH(LN(((0.000102+D43)/B43)^0.492)))</f>
        <v>1.5712026024194359E-2</v>
      </c>
      <c r="F43" s="43">
        <f>0.272*(1-TANH(LN((0.000556/B43)^0.4)))*EXP(-0.0145*C43^1.3)</f>
        <v>0.47956249231846287</v>
      </c>
      <c r="G43" s="44"/>
      <c r="H43" s="41"/>
      <c r="I43" s="42"/>
      <c r="J43" s="206">
        <f>E43*J$4^F43</f>
        <v>0.70082106683097045</v>
      </c>
      <c r="K43" s="54"/>
      <c r="L43" s="55"/>
      <c r="M43" s="56"/>
      <c r="N43" s="223">
        <f t="shared" si="8"/>
        <v>6.7813388028352725E-2</v>
      </c>
    </row>
    <row r="44" spans="1:14" x14ac:dyDescent="0.25">
      <c r="A44" s="37"/>
      <c r="B44" s="28"/>
      <c r="C44" s="29"/>
      <c r="D44" s="29"/>
      <c r="E44" s="14"/>
      <c r="F44" s="14"/>
      <c r="G44" s="5"/>
      <c r="H44" s="5"/>
      <c r="I44" s="11"/>
      <c r="J44" s="11"/>
      <c r="K44" s="5"/>
      <c r="L44" s="5"/>
      <c r="M44" s="11"/>
      <c r="N44" s="11"/>
    </row>
    <row r="45" spans="1:14" x14ac:dyDescent="0.25">
      <c r="A45" s="37"/>
      <c r="B45" s="28"/>
      <c r="C45" s="29"/>
      <c r="D45" s="29"/>
      <c r="E45" s="14"/>
      <c r="F45" s="14"/>
      <c r="G45" s="11"/>
      <c r="H45" s="11"/>
      <c r="I45" s="5"/>
      <c r="J45" s="11"/>
      <c r="K45" s="11"/>
      <c r="L45" s="11"/>
      <c r="M45" s="5"/>
      <c r="N45" s="11"/>
    </row>
    <row r="46" spans="1:14" x14ac:dyDescent="0.25">
      <c r="A46" s="37"/>
      <c r="K46" s="11"/>
      <c r="L46" s="11"/>
      <c r="M46" s="11"/>
      <c r="N46" s="5"/>
    </row>
    <row r="48" spans="1:14" x14ac:dyDescent="0.25">
      <c r="A48" s="217"/>
      <c r="B48" s="218"/>
      <c r="C48" s="11"/>
      <c r="D48" s="11"/>
      <c r="E48" s="11"/>
      <c r="F48" s="11"/>
    </row>
    <row r="49" spans="1:6" x14ac:dyDescent="0.25">
      <c r="A49" s="11"/>
      <c r="B49" s="218"/>
      <c r="C49" s="11"/>
      <c r="D49" s="11"/>
      <c r="E49" s="11"/>
      <c r="F49" s="11"/>
    </row>
    <row r="50" spans="1:6" x14ac:dyDescent="0.25">
      <c r="A50" s="11"/>
      <c r="B50" s="218"/>
      <c r="C50" s="11"/>
      <c r="D50" s="11"/>
      <c r="E50" s="11"/>
      <c r="F50" s="11"/>
    </row>
    <row r="51" spans="1:6" x14ac:dyDescent="0.25">
      <c r="A51" s="11"/>
      <c r="B51" s="216"/>
      <c r="C51" s="11"/>
      <c r="D51" s="11"/>
      <c r="E51" s="11"/>
      <c r="F51" s="11"/>
    </row>
    <row r="52" spans="1:6" x14ac:dyDescent="0.25">
      <c r="A52" s="11"/>
      <c r="B52" s="11"/>
      <c r="C52" s="11"/>
      <c r="D52" s="11"/>
      <c r="E52" s="11"/>
      <c r="F52" s="11"/>
    </row>
    <row r="53" spans="1:6" x14ac:dyDescent="0.25">
      <c r="A53" s="11"/>
      <c r="B53" s="218"/>
      <c r="C53" s="11"/>
      <c r="D53" s="11"/>
      <c r="E53" s="11"/>
      <c r="F53" s="11"/>
    </row>
    <row r="54" spans="1:6" x14ac:dyDescent="0.25">
      <c r="A54" s="11"/>
      <c r="B54" s="11"/>
      <c r="C54" s="11"/>
      <c r="D54" s="11"/>
      <c r="E54" s="11"/>
      <c r="F54" s="11"/>
    </row>
    <row r="55" spans="1:6" x14ac:dyDescent="0.25">
      <c r="A55" s="11"/>
      <c r="B55" s="218"/>
      <c r="C55" s="11"/>
      <c r="D55" s="11"/>
      <c r="E55" s="11"/>
      <c r="F55" s="11"/>
    </row>
    <row r="56" spans="1:6" x14ac:dyDescent="0.25">
      <c r="A56" s="11"/>
      <c r="B56" s="11"/>
      <c r="C56" s="11"/>
      <c r="D56" s="11"/>
      <c r="E56" s="11"/>
      <c r="F56" s="11"/>
    </row>
    <row r="57" spans="1:6" x14ac:dyDescent="0.25">
      <c r="B57" s="3"/>
    </row>
  </sheetData>
  <mergeCells count="8">
    <mergeCell ref="G6:J6"/>
    <mergeCell ref="K6:N6"/>
    <mergeCell ref="B2:F2"/>
    <mergeCell ref="G2:J2"/>
    <mergeCell ref="K2:N2"/>
    <mergeCell ref="B3:F4"/>
    <mergeCell ref="G3:J3"/>
    <mergeCell ref="K3:N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59999389629810485"/>
  </sheetPr>
  <dimension ref="B1:I51"/>
  <sheetViews>
    <sheetView showGridLines="0" zoomScale="70" zoomScaleNormal="70" workbookViewId="0">
      <selection activeCell="I49" sqref="I49"/>
    </sheetView>
  </sheetViews>
  <sheetFormatPr baseColWidth="10" defaultRowHeight="12.75" x14ac:dyDescent="0.2"/>
  <cols>
    <col min="1" max="1" width="2.42578125" style="59" customWidth="1"/>
    <col min="2" max="2" width="3.28515625" style="59" bestFit="1" customWidth="1"/>
    <col min="3" max="3" width="6.5703125" style="59" customWidth="1"/>
    <col min="4" max="4" width="39.7109375" style="59" bestFit="1" customWidth="1"/>
    <col min="5" max="5" width="5.85546875" style="60" bestFit="1" customWidth="1"/>
    <col min="6" max="6" width="11.42578125" style="59" bestFit="1" customWidth="1"/>
    <col min="7" max="7" width="11.42578125" style="59"/>
    <col min="8" max="8" width="99.42578125" style="59" customWidth="1"/>
    <col min="9" max="9" width="68.7109375" style="59" bestFit="1" customWidth="1"/>
    <col min="10" max="16384" width="11.42578125" style="59"/>
  </cols>
  <sheetData>
    <row r="1" spans="2:9" ht="7.5" customHeight="1" x14ac:dyDescent="0.2"/>
    <row r="2" spans="2:9" ht="15.75" customHeight="1" x14ac:dyDescent="0.25">
      <c r="B2" s="151" t="s">
        <v>26</v>
      </c>
      <c r="C2" s="151"/>
      <c r="D2" s="63" t="s">
        <v>175</v>
      </c>
      <c r="F2" s="62"/>
    </row>
    <row r="3" spans="2:9" ht="15" x14ac:dyDescent="0.25">
      <c r="B3" s="151" t="s">
        <v>0</v>
      </c>
      <c r="C3" s="151"/>
      <c r="D3" s="63" t="s">
        <v>176</v>
      </c>
      <c r="F3" s="62"/>
    </row>
    <row r="4" spans="2:9" ht="15" x14ac:dyDescent="0.25">
      <c r="B4" s="151" t="s">
        <v>2</v>
      </c>
      <c r="C4" s="151"/>
      <c r="D4" s="63" t="s">
        <v>3</v>
      </c>
      <c r="F4" s="62"/>
    </row>
    <row r="5" spans="2:9" ht="6" customHeight="1" x14ac:dyDescent="0.2"/>
    <row r="6" spans="2:9" x14ac:dyDescent="0.2">
      <c r="D6" s="149" t="s">
        <v>52</v>
      </c>
      <c r="E6" s="149"/>
      <c r="F6" s="61" t="s">
        <v>10</v>
      </c>
      <c r="G6" s="61" t="s">
        <v>9</v>
      </c>
      <c r="H6" s="61" t="s">
        <v>48</v>
      </c>
      <c r="I6" s="61" t="s">
        <v>12</v>
      </c>
    </row>
    <row r="7" spans="2:9" ht="20.25" customHeight="1" x14ac:dyDescent="0.2">
      <c r="B7" s="153" t="s">
        <v>47</v>
      </c>
      <c r="C7" s="150" t="s">
        <v>46</v>
      </c>
      <c r="D7" s="70" t="s">
        <v>49</v>
      </c>
      <c r="E7" s="71" t="s">
        <v>53</v>
      </c>
      <c r="F7" s="72">
        <v>24.5</v>
      </c>
      <c r="G7" s="73" t="s">
        <v>87</v>
      </c>
      <c r="H7" s="74" t="s">
        <v>122</v>
      </c>
      <c r="I7" s="75" t="s">
        <v>123</v>
      </c>
    </row>
    <row r="8" spans="2:9" ht="20.25" customHeight="1" x14ac:dyDescent="0.2">
      <c r="B8" s="153"/>
      <c r="C8" s="150"/>
      <c r="D8" s="76" t="s">
        <v>50</v>
      </c>
      <c r="E8" s="77" t="s">
        <v>54</v>
      </c>
      <c r="F8" s="78">
        <v>26.5</v>
      </c>
      <c r="G8" s="79" t="s">
        <v>87</v>
      </c>
      <c r="H8" s="80" t="s">
        <v>80</v>
      </c>
      <c r="I8" s="69" t="s">
        <v>81</v>
      </c>
    </row>
    <row r="9" spans="2:9" ht="20.25" customHeight="1" x14ac:dyDescent="0.2">
      <c r="B9" s="153"/>
      <c r="C9" s="150"/>
      <c r="D9" s="70" t="s">
        <v>51</v>
      </c>
      <c r="E9" s="71" t="s">
        <v>55</v>
      </c>
      <c r="F9" s="72">
        <v>1.0999999999999999E-2</v>
      </c>
      <c r="G9" s="73" t="s">
        <v>4</v>
      </c>
      <c r="H9" s="74" t="s">
        <v>124</v>
      </c>
      <c r="I9" s="75" t="s">
        <v>125</v>
      </c>
    </row>
    <row r="10" spans="2:9" ht="20.25" customHeight="1" x14ac:dyDescent="0.2">
      <c r="B10" s="153"/>
      <c r="C10" s="154" t="s">
        <v>11</v>
      </c>
      <c r="D10" s="65" t="s">
        <v>64</v>
      </c>
      <c r="E10" s="77" t="s">
        <v>5</v>
      </c>
      <c r="F10" s="78">
        <v>2134</v>
      </c>
      <c r="G10" s="79" t="s">
        <v>88</v>
      </c>
      <c r="H10" s="80" t="s">
        <v>127</v>
      </c>
      <c r="I10" s="69" t="s">
        <v>126</v>
      </c>
    </row>
    <row r="11" spans="2:9" ht="20.25" customHeight="1" x14ac:dyDescent="0.2">
      <c r="B11" s="153"/>
      <c r="C11" s="154"/>
      <c r="D11" s="66" t="s">
        <v>65</v>
      </c>
      <c r="E11" s="81" t="s">
        <v>6</v>
      </c>
      <c r="F11" s="82">
        <v>29.9</v>
      </c>
      <c r="G11" s="83" t="s">
        <v>7</v>
      </c>
      <c r="H11" s="84" t="s">
        <v>127</v>
      </c>
      <c r="I11" s="85" t="s">
        <v>126</v>
      </c>
    </row>
    <row r="12" spans="2:9" ht="20.25" customHeight="1" x14ac:dyDescent="0.2">
      <c r="B12" s="153"/>
      <c r="C12" s="154"/>
      <c r="D12" s="65" t="s">
        <v>66</v>
      </c>
      <c r="E12" s="86" t="s">
        <v>8</v>
      </c>
      <c r="F12" s="87">
        <f>IF(F11-30&lt;0,0,F11-30)</f>
        <v>0</v>
      </c>
      <c r="G12" s="88" t="s">
        <v>7</v>
      </c>
      <c r="H12" s="89" t="s">
        <v>86</v>
      </c>
      <c r="I12" s="64" t="s">
        <v>81</v>
      </c>
    </row>
    <row r="13" spans="2:9" ht="20.25" customHeight="1" x14ac:dyDescent="0.2">
      <c r="B13" s="153"/>
      <c r="C13" s="173" t="s">
        <v>14</v>
      </c>
      <c r="D13" s="66" t="s">
        <v>155</v>
      </c>
      <c r="E13" s="90" t="s">
        <v>177</v>
      </c>
      <c r="F13" s="82">
        <v>8050000</v>
      </c>
      <c r="G13" s="83" t="s">
        <v>89</v>
      </c>
      <c r="H13" s="74" t="s">
        <v>129</v>
      </c>
      <c r="I13" s="85" t="s">
        <v>130</v>
      </c>
    </row>
    <row r="14" spans="2:9" ht="20.25" customHeight="1" x14ac:dyDescent="0.2">
      <c r="B14" s="153"/>
      <c r="C14" s="173"/>
      <c r="D14" s="68" t="s">
        <v>68</v>
      </c>
      <c r="E14" s="91" t="s">
        <v>178</v>
      </c>
      <c r="F14" s="87">
        <v>0.25</v>
      </c>
      <c r="G14" s="88"/>
      <c r="H14" s="89" t="s">
        <v>128</v>
      </c>
      <c r="I14" s="85" t="s">
        <v>131</v>
      </c>
    </row>
    <row r="19" spans="2:2" x14ac:dyDescent="0.2">
      <c r="B19" s="60"/>
    </row>
    <row r="32" spans="2:2" x14ac:dyDescent="0.2">
      <c r="B32" s="60"/>
    </row>
    <row r="51" spans="2:2" x14ac:dyDescent="0.2">
      <c r="B51" s="60"/>
    </row>
  </sheetData>
  <mergeCells count="8">
    <mergeCell ref="B2:C2"/>
    <mergeCell ref="B3:C3"/>
    <mergeCell ref="B4:C4"/>
    <mergeCell ref="D6:E6"/>
    <mergeCell ref="B7:B14"/>
    <mergeCell ref="C7:C9"/>
    <mergeCell ref="C10:C12"/>
    <mergeCell ref="C13:C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B1:I51"/>
  <sheetViews>
    <sheetView showGridLines="0" zoomScale="85" zoomScaleNormal="85" workbookViewId="0">
      <selection activeCell="E27" sqref="E27"/>
    </sheetView>
  </sheetViews>
  <sheetFormatPr baseColWidth="10" defaultRowHeight="12.75" x14ac:dyDescent="0.2"/>
  <cols>
    <col min="1" max="1" width="2.42578125" style="59" customWidth="1"/>
    <col min="2" max="2" width="3.28515625" style="59" bestFit="1" customWidth="1"/>
    <col min="3" max="3" width="6.5703125" style="59" customWidth="1"/>
    <col min="4" max="4" width="26.140625" style="59" bestFit="1" customWidth="1"/>
    <col min="5" max="5" width="7.28515625" style="60" customWidth="1"/>
    <col min="6" max="6" width="11.42578125" style="59" bestFit="1" customWidth="1"/>
    <col min="7" max="7" width="7.28515625" style="59" customWidth="1"/>
    <col min="8" max="8" width="85.7109375" style="59" bestFit="1" customWidth="1"/>
    <col min="9" max="9" width="68.7109375" style="59" bestFit="1" customWidth="1"/>
    <col min="10" max="16384" width="11.42578125" style="59"/>
  </cols>
  <sheetData>
    <row r="1" spans="2:9" ht="7.5" customHeight="1" x14ac:dyDescent="0.2"/>
    <row r="2" spans="2:9" ht="15.75" customHeight="1" x14ac:dyDescent="0.25">
      <c r="B2" s="151" t="s">
        <v>26</v>
      </c>
      <c r="C2" s="151"/>
      <c r="D2" s="63" t="s">
        <v>132</v>
      </c>
      <c r="F2" s="62"/>
    </row>
    <row r="3" spans="2:9" ht="15" x14ac:dyDescent="0.25">
      <c r="B3" s="151" t="s">
        <v>0</v>
      </c>
      <c r="C3" s="151"/>
      <c r="D3" s="63" t="s">
        <v>133</v>
      </c>
      <c r="F3" s="62"/>
    </row>
    <row r="4" spans="2:9" ht="15" x14ac:dyDescent="0.25">
      <c r="B4" s="151" t="s">
        <v>2</v>
      </c>
      <c r="C4" s="151"/>
      <c r="D4" s="63" t="s">
        <v>134</v>
      </c>
      <c r="F4" s="62"/>
    </row>
    <row r="5" spans="2:9" ht="6" customHeight="1" x14ac:dyDescent="0.2"/>
    <row r="6" spans="2:9" x14ac:dyDescent="0.2">
      <c r="D6" s="149" t="s">
        <v>52</v>
      </c>
      <c r="E6" s="149"/>
      <c r="F6" s="61" t="s">
        <v>10</v>
      </c>
      <c r="G6" s="61" t="s">
        <v>9</v>
      </c>
      <c r="H6" s="61" t="s">
        <v>48</v>
      </c>
      <c r="I6" s="61" t="s">
        <v>12</v>
      </c>
    </row>
    <row r="7" spans="2:9" ht="20.25" customHeight="1" x14ac:dyDescent="0.2">
      <c r="B7" s="153" t="s">
        <v>47</v>
      </c>
      <c r="C7" s="150" t="s">
        <v>46</v>
      </c>
      <c r="D7" s="70" t="s">
        <v>49</v>
      </c>
      <c r="E7" s="71" t="s">
        <v>53</v>
      </c>
      <c r="F7" s="72">
        <v>24.4</v>
      </c>
      <c r="G7" s="73" t="s">
        <v>87</v>
      </c>
      <c r="H7" s="74" t="s">
        <v>135</v>
      </c>
      <c r="I7" s="75"/>
    </row>
    <row r="8" spans="2:9" ht="20.25" customHeight="1" x14ac:dyDescent="0.2">
      <c r="B8" s="153"/>
      <c r="C8" s="150"/>
      <c r="D8" s="70" t="s">
        <v>51</v>
      </c>
      <c r="E8" s="71" t="s">
        <v>55</v>
      </c>
      <c r="F8" s="72">
        <v>0</v>
      </c>
      <c r="G8" s="73" t="s">
        <v>4</v>
      </c>
      <c r="H8" s="74" t="s">
        <v>18</v>
      </c>
      <c r="I8" s="75"/>
    </row>
    <row r="9" spans="2:9" ht="20.25" customHeight="1" x14ac:dyDescent="0.2">
      <c r="B9" s="153"/>
      <c r="C9" s="150" t="s">
        <v>14</v>
      </c>
      <c r="D9" s="66" t="s">
        <v>136</v>
      </c>
      <c r="E9" s="90" t="s">
        <v>138</v>
      </c>
      <c r="F9" s="107">
        <v>16000000</v>
      </c>
      <c r="G9" s="83" t="s">
        <v>89</v>
      </c>
      <c r="H9" s="74" t="s">
        <v>143</v>
      </c>
      <c r="I9" s="85"/>
    </row>
    <row r="10" spans="2:9" ht="20.25" customHeight="1" x14ac:dyDescent="0.2">
      <c r="B10" s="153"/>
      <c r="C10" s="150"/>
      <c r="D10" s="67" t="s">
        <v>68</v>
      </c>
      <c r="E10" s="90" t="s">
        <v>137</v>
      </c>
      <c r="F10" s="87">
        <v>0.2</v>
      </c>
      <c r="G10" s="88" t="s">
        <v>89</v>
      </c>
      <c r="H10" s="89" t="s">
        <v>144</v>
      </c>
      <c r="I10" s="64"/>
    </row>
    <row r="11" spans="2:9" ht="20.25" customHeight="1" x14ac:dyDescent="0.2">
      <c r="B11" s="153"/>
      <c r="C11" s="150"/>
      <c r="D11" s="66" t="s">
        <v>141</v>
      </c>
      <c r="E11" s="90" t="s">
        <v>139</v>
      </c>
      <c r="F11" s="107">
        <f>F9/(2*(1+F10))</f>
        <v>6666666.666666667</v>
      </c>
      <c r="G11" s="83" t="s">
        <v>89</v>
      </c>
      <c r="H11" s="75" t="s">
        <v>145</v>
      </c>
      <c r="I11" s="75"/>
    </row>
    <row r="12" spans="2:9" ht="20.25" customHeight="1" x14ac:dyDescent="0.2">
      <c r="B12" s="153"/>
      <c r="C12" s="150"/>
      <c r="D12" s="65" t="s">
        <v>142</v>
      </c>
      <c r="E12" s="91" t="s">
        <v>140</v>
      </c>
      <c r="F12" s="108">
        <f>(1-F10)/((1-2*F10)*(1+F10))*F9</f>
        <v>17777777.77777778</v>
      </c>
      <c r="G12" s="88" t="s">
        <v>89</v>
      </c>
      <c r="H12" s="89" t="s">
        <v>148</v>
      </c>
      <c r="I12" s="64"/>
    </row>
    <row r="13" spans="2:9" ht="25.5" customHeight="1" x14ac:dyDescent="0.2">
      <c r="B13" s="153"/>
      <c r="C13" s="152" t="s">
        <v>115</v>
      </c>
      <c r="D13" s="98" t="s">
        <v>113</v>
      </c>
      <c r="E13" s="94" t="s">
        <v>111</v>
      </c>
      <c r="F13" s="93">
        <v>0.01</v>
      </c>
      <c r="G13" s="93"/>
      <c r="H13" s="97" t="s">
        <v>147</v>
      </c>
      <c r="I13" s="93"/>
    </row>
    <row r="14" spans="2:9" ht="25.5" customHeight="1" x14ac:dyDescent="0.2">
      <c r="B14" s="153"/>
      <c r="C14" s="152"/>
      <c r="D14" s="99" t="s">
        <v>114</v>
      </c>
      <c r="E14" s="96" t="s">
        <v>112</v>
      </c>
      <c r="F14" s="95">
        <v>0.01</v>
      </c>
      <c r="G14" s="95"/>
      <c r="H14" s="64" t="s">
        <v>147</v>
      </c>
      <c r="I14" s="95"/>
    </row>
    <row r="19" spans="2:2" x14ac:dyDescent="0.2">
      <c r="B19" s="60">
        <v>1</v>
      </c>
    </row>
    <row r="32" spans="2:2" x14ac:dyDescent="0.2">
      <c r="B32" s="60"/>
    </row>
    <row r="51" spans="2:2" x14ac:dyDescent="0.2">
      <c r="B51" s="60"/>
    </row>
  </sheetData>
  <mergeCells count="8">
    <mergeCell ref="C13:C14"/>
    <mergeCell ref="B2:C2"/>
    <mergeCell ref="B3:C3"/>
    <mergeCell ref="B4:C4"/>
    <mergeCell ref="D6:E6"/>
    <mergeCell ref="B7:B14"/>
    <mergeCell ref="C7:C8"/>
    <mergeCell ref="C9:C1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B1:I52"/>
  <sheetViews>
    <sheetView showGridLines="0" zoomScale="115" zoomScaleNormal="115" workbookViewId="0">
      <selection activeCell="C7" sqref="C7:C15"/>
    </sheetView>
  </sheetViews>
  <sheetFormatPr baseColWidth="10" defaultRowHeight="12.75" x14ac:dyDescent="0.2"/>
  <cols>
    <col min="1" max="1" width="2.42578125" style="59" customWidth="1"/>
    <col min="2" max="2" width="3.28515625" style="59" bestFit="1" customWidth="1"/>
    <col min="3" max="3" width="6.5703125" style="59" customWidth="1"/>
    <col min="4" max="4" width="26.140625" style="59" bestFit="1" customWidth="1"/>
    <col min="5" max="5" width="7.28515625" style="60" customWidth="1"/>
    <col min="6" max="6" width="16.5703125" style="59" bestFit="1" customWidth="1"/>
    <col min="7" max="7" width="8.5703125" style="59" bestFit="1" customWidth="1"/>
    <col min="8" max="8" width="85.7109375" style="59" bestFit="1" customWidth="1"/>
    <col min="9" max="9" width="68.7109375" style="59" bestFit="1" customWidth="1"/>
    <col min="10" max="16384" width="11.42578125" style="59"/>
  </cols>
  <sheetData>
    <row r="1" spans="2:9" ht="7.5" customHeight="1" x14ac:dyDescent="0.2"/>
    <row r="2" spans="2:9" ht="15.75" customHeight="1" x14ac:dyDescent="0.25">
      <c r="B2" s="151" t="s">
        <v>26</v>
      </c>
      <c r="C2" s="151"/>
      <c r="D2" s="63" t="s">
        <v>149</v>
      </c>
      <c r="F2" s="62"/>
    </row>
    <row r="3" spans="2:9" ht="15" x14ac:dyDescent="0.25">
      <c r="B3" s="151" t="s">
        <v>0</v>
      </c>
      <c r="C3" s="151"/>
      <c r="D3" s="63" t="s">
        <v>151</v>
      </c>
      <c r="F3" s="62"/>
    </row>
    <row r="4" spans="2:9" ht="15" x14ac:dyDescent="0.25">
      <c r="B4" s="151" t="s">
        <v>2</v>
      </c>
      <c r="C4" s="151"/>
      <c r="D4" s="63" t="s">
        <v>150</v>
      </c>
      <c r="F4" s="62"/>
    </row>
    <row r="5" spans="2:9" ht="6" customHeight="1" x14ac:dyDescent="0.2"/>
    <row r="6" spans="2:9" x14ac:dyDescent="0.2">
      <c r="D6" s="149" t="s">
        <v>52</v>
      </c>
      <c r="E6" s="149"/>
      <c r="F6" s="61" t="s">
        <v>10</v>
      </c>
      <c r="G6" s="61" t="s">
        <v>9</v>
      </c>
      <c r="H6" s="61" t="s">
        <v>48</v>
      </c>
      <c r="I6" s="61" t="s">
        <v>12</v>
      </c>
    </row>
    <row r="7" spans="2:9" ht="20.25" customHeight="1" x14ac:dyDescent="0.2">
      <c r="B7" s="153" t="s">
        <v>47</v>
      </c>
      <c r="C7" s="150"/>
      <c r="D7" s="70" t="s">
        <v>155</v>
      </c>
      <c r="E7" s="100" t="s">
        <v>138</v>
      </c>
      <c r="F7" s="106">
        <v>20000000</v>
      </c>
      <c r="G7" s="73" t="s">
        <v>88</v>
      </c>
      <c r="H7" s="74"/>
      <c r="I7" s="75"/>
    </row>
    <row r="8" spans="2:9" ht="20.25" customHeight="1" x14ac:dyDescent="0.2">
      <c r="B8" s="153"/>
      <c r="C8" s="150"/>
      <c r="D8" s="70" t="s">
        <v>157</v>
      </c>
      <c r="E8" s="100" t="s">
        <v>156</v>
      </c>
      <c r="F8" s="72">
        <v>143.19</v>
      </c>
      <c r="G8" s="73" t="s">
        <v>158</v>
      </c>
      <c r="H8" s="74"/>
      <c r="I8" s="75"/>
    </row>
    <row r="9" spans="2:9" ht="20.25" customHeight="1" x14ac:dyDescent="0.2">
      <c r="B9" s="153"/>
      <c r="C9" s="150"/>
      <c r="D9" s="66" t="s">
        <v>163</v>
      </c>
      <c r="E9" s="90" t="s">
        <v>160</v>
      </c>
      <c r="F9" s="106">
        <f>F8*F7</f>
        <v>2863800000</v>
      </c>
      <c r="G9" s="83" t="s">
        <v>161</v>
      </c>
      <c r="H9" s="74"/>
      <c r="I9" s="85"/>
    </row>
    <row r="10" spans="2:9" ht="20.25" customHeight="1" x14ac:dyDescent="0.2">
      <c r="B10" s="153"/>
      <c r="C10" s="150"/>
      <c r="D10" s="59" t="s">
        <v>164</v>
      </c>
      <c r="E10" s="90" t="s">
        <v>153</v>
      </c>
      <c r="F10" s="87">
        <v>3.87</v>
      </c>
      <c r="G10" s="88" t="s">
        <v>159</v>
      </c>
      <c r="H10" s="89"/>
      <c r="I10" s="64"/>
    </row>
    <row r="11" spans="2:9" ht="20.25" customHeight="1" x14ac:dyDescent="0.2">
      <c r="B11" s="153"/>
      <c r="C11" s="150"/>
      <c r="D11" s="66" t="s">
        <v>165</v>
      </c>
      <c r="E11" s="90" t="s">
        <v>152</v>
      </c>
      <c r="F11" s="107">
        <f>F7*F10</f>
        <v>77400000</v>
      </c>
      <c r="G11" s="83" t="s">
        <v>162</v>
      </c>
      <c r="H11" s="75"/>
      <c r="I11" s="75"/>
    </row>
    <row r="12" spans="2:9" ht="20.25" customHeight="1" x14ac:dyDescent="0.2">
      <c r="B12" s="153"/>
      <c r="C12" s="150"/>
      <c r="D12" s="65" t="s">
        <v>166</v>
      </c>
      <c r="E12" s="91" t="s">
        <v>154</v>
      </c>
      <c r="F12" s="87">
        <v>12.6</v>
      </c>
      <c r="G12" s="88" t="s">
        <v>167</v>
      </c>
      <c r="H12" s="89"/>
      <c r="I12" s="64"/>
    </row>
    <row r="13" spans="2:9" ht="20.25" customHeight="1" x14ac:dyDescent="0.2">
      <c r="B13" s="153"/>
      <c r="C13" s="101"/>
      <c r="D13" s="67" t="s">
        <v>68</v>
      </c>
      <c r="E13" s="102" t="s">
        <v>137</v>
      </c>
      <c r="F13" s="103">
        <v>0.2</v>
      </c>
      <c r="G13" s="104"/>
      <c r="H13" s="105"/>
      <c r="I13" s="64"/>
    </row>
    <row r="14" spans="2:9" ht="25.5" customHeight="1" x14ac:dyDescent="0.2">
      <c r="B14" s="153"/>
      <c r="C14" s="152"/>
      <c r="D14" s="98" t="s">
        <v>113</v>
      </c>
      <c r="E14" s="94" t="s">
        <v>111</v>
      </c>
      <c r="F14" s="93">
        <v>0.01</v>
      </c>
      <c r="G14" s="93"/>
      <c r="H14" s="97" t="s">
        <v>147</v>
      </c>
      <c r="I14" s="93"/>
    </row>
    <row r="15" spans="2:9" ht="25.5" customHeight="1" x14ac:dyDescent="0.2">
      <c r="B15" s="153"/>
      <c r="C15" s="152"/>
      <c r="D15" s="99" t="s">
        <v>114</v>
      </c>
      <c r="E15" s="96" t="s">
        <v>112</v>
      </c>
      <c r="F15" s="95">
        <v>0.01</v>
      </c>
      <c r="G15" s="95"/>
      <c r="H15" s="64" t="s">
        <v>147</v>
      </c>
      <c r="I15" s="95"/>
    </row>
    <row r="20" spans="2:2" x14ac:dyDescent="0.2">
      <c r="B20" s="60">
        <v>1</v>
      </c>
    </row>
    <row r="33" spans="2:2" x14ac:dyDescent="0.2">
      <c r="B33" s="60"/>
    </row>
    <row r="52" spans="2:2" x14ac:dyDescent="0.2">
      <c r="B52" s="60"/>
    </row>
  </sheetData>
  <mergeCells count="8">
    <mergeCell ref="B2:C2"/>
    <mergeCell ref="B3:C3"/>
    <mergeCell ref="B4:C4"/>
    <mergeCell ref="D6:E6"/>
    <mergeCell ref="B7:B15"/>
    <mergeCell ref="C7:C8"/>
    <mergeCell ref="C9:C12"/>
    <mergeCell ref="C14:C1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B1:I52"/>
  <sheetViews>
    <sheetView showGridLines="0" zoomScale="115" zoomScaleNormal="115" workbookViewId="0">
      <selection activeCell="H19" sqref="H19"/>
    </sheetView>
  </sheetViews>
  <sheetFormatPr baseColWidth="10" defaultRowHeight="12.75" x14ac:dyDescent="0.2"/>
  <cols>
    <col min="1" max="1" width="2.42578125" style="59" customWidth="1"/>
    <col min="2" max="2" width="3.28515625" style="59" bestFit="1" customWidth="1"/>
    <col min="3" max="3" width="6.5703125" style="59" customWidth="1"/>
    <col min="4" max="4" width="26.140625" style="59" bestFit="1" customWidth="1"/>
    <col min="5" max="5" width="7.28515625" style="60" customWidth="1"/>
    <col min="6" max="6" width="16.5703125" style="59" bestFit="1" customWidth="1"/>
    <col min="7" max="7" width="8.5703125" style="59" bestFit="1" customWidth="1"/>
    <col min="8" max="8" width="85.7109375" style="59" bestFit="1" customWidth="1"/>
    <col min="9" max="9" width="68.7109375" style="59" bestFit="1" customWidth="1"/>
    <col min="10" max="16384" width="11.42578125" style="59"/>
  </cols>
  <sheetData>
    <row r="1" spans="2:9" ht="7.5" customHeight="1" x14ac:dyDescent="0.2"/>
    <row r="2" spans="2:9" ht="15.75" customHeight="1" x14ac:dyDescent="0.25">
      <c r="B2" s="151" t="s">
        <v>26</v>
      </c>
      <c r="C2" s="151"/>
      <c r="D2" s="63" t="s">
        <v>168</v>
      </c>
      <c r="F2" s="62"/>
    </row>
    <row r="3" spans="2:9" ht="15" x14ac:dyDescent="0.25">
      <c r="B3" s="151" t="s">
        <v>0</v>
      </c>
      <c r="C3" s="151"/>
      <c r="D3" s="63" t="s">
        <v>151</v>
      </c>
      <c r="F3" s="62"/>
    </row>
    <row r="4" spans="2:9" ht="15" x14ac:dyDescent="0.25">
      <c r="B4" s="151" t="s">
        <v>2</v>
      </c>
      <c r="C4" s="151"/>
      <c r="D4" s="63" t="s">
        <v>150</v>
      </c>
      <c r="F4" s="62"/>
    </row>
    <row r="5" spans="2:9" ht="6" customHeight="1" x14ac:dyDescent="0.2"/>
    <row r="6" spans="2:9" x14ac:dyDescent="0.2">
      <c r="D6" s="149" t="s">
        <v>52</v>
      </c>
      <c r="E6" s="149"/>
      <c r="F6" s="61" t="s">
        <v>10</v>
      </c>
      <c r="G6" s="61" t="s">
        <v>9</v>
      </c>
      <c r="H6" s="61" t="s">
        <v>48</v>
      </c>
      <c r="I6" s="61" t="s">
        <v>12</v>
      </c>
    </row>
    <row r="7" spans="2:9" ht="20.25" customHeight="1" x14ac:dyDescent="0.2">
      <c r="B7" s="153" t="s">
        <v>47</v>
      </c>
      <c r="C7" s="150"/>
      <c r="D7" s="70" t="s">
        <v>155</v>
      </c>
      <c r="E7" s="100" t="s">
        <v>138</v>
      </c>
      <c r="F7" s="106">
        <v>20000000</v>
      </c>
      <c r="G7" s="73" t="s">
        <v>146</v>
      </c>
      <c r="H7" s="74"/>
      <c r="I7" s="75"/>
    </row>
    <row r="8" spans="2:9" ht="20.25" customHeight="1" x14ac:dyDescent="0.2">
      <c r="B8" s="153"/>
      <c r="C8" s="150"/>
      <c r="D8" s="70" t="s">
        <v>157</v>
      </c>
      <c r="E8" s="100" t="s">
        <v>156</v>
      </c>
      <c r="F8" s="72">
        <v>5.85</v>
      </c>
      <c r="G8" s="73" t="s">
        <v>158</v>
      </c>
      <c r="H8" s="74"/>
      <c r="I8" s="75"/>
    </row>
    <row r="9" spans="2:9" ht="20.25" customHeight="1" x14ac:dyDescent="0.2">
      <c r="B9" s="153"/>
      <c r="C9" s="150"/>
      <c r="D9" s="66" t="s">
        <v>163</v>
      </c>
      <c r="E9" s="90" t="s">
        <v>160</v>
      </c>
      <c r="F9" s="106">
        <f>F8*F7</f>
        <v>117000000</v>
      </c>
      <c r="G9" s="83" t="s">
        <v>161</v>
      </c>
      <c r="H9" s="74"/>
      <c r="I9" s="85"/>
    </row>
    <row r="10" spans="2:9" ht="20.25" customHeight="1" x14ac:dyDescent="0.2">
      <c r="B10" s="153"/>
      <c r="C10" s="150"/>
      <c r="D10" s="59" t="s">
        <v>164</v>
      </c>
      <c r="E10" s="90" t="s">
        <v>153</v>
      </c>
      <c r="F10" s="87">
        <v>0.31</v>
      </c>
      <c r="G10" s="88" t="s">
        <v>159</v>
      </c>
      <c r="H10" s="89"/>
      <c r="I10" s="64"/>
    </row>
    <row r="11" spans="2:9" ht="20.25" customHeight="1" x14ac:dyDescent="0.2">
      <c r="B11" s="153"/>
      <c r="C11" s="150"/>
      <c r="D11" s="66" t="s">
        <v>165</v>
      </c>
      <c r="E11" s="90" t="s">
        <v>152</v>
      </c>
      <c r="F11" s="107">
        <f>F7*F10</f>
        <v>6200000</v>
      </c>
      <c r="G11" s="83" t="s">
        <v>162</v>
      </c>
      <c r="H11" s="75"/>
      <c r="I11" s="75"/>
    </row>
    <row r="12" spans="2:9" ht="20.25" customHeight="1" x14ac:dyDescent="0.2">
      <c r="B12" s="153"/>
      <c r="C12" s="150"/>
      <c r="D12" s="65" t="s">
        <v>166</v>
      </c>
      <c r="E12" s="91" t="s">
        <v>154</v>
      </c>
      <c r="F12" s="87">
        <v>18.47</v>
      </c>
      <c r="G12" s="88" t="s">
        <v>167</v>
      </c>
      <c r="H12" s="89"/>
      <c r="I12" s="64"/>
    </row>
    <row r="13" spans="2:9" ht="20.25" customHeight="1" x14ac:dyDescent="0.2">
      <c r="B13" s="153"/>
      <c r="C13" s="101"/>
      <c r="D13" s="67" t="s">
        <v>68</v>
      </c>
      <c r="E13" s="102" t="s">
        <v>137</v>
      </c>
      <c r="F13" s="103">
        <v>0.2</v>
      </c>
      <c r="G13" s="104"/>
      <c r="H13" s="105"/>
      <c r="I13" s="64"/>
    </row>
    <row r="14" spans="2:9" ht="25.5" customHeight="1" x14ac:dyDescent="0.2">
      <c r="B14" s="153"/>
      <c r="C14" s="152"/>
      <c r="D14" s="98" t="s">
        <v>113</v>
      </c>
      <c r="E14" s="94" t="s">
        <v>111</v>
      </c>
      <c r="F14" s="93">
        <v>0.01</v>
      </c>
      <c r="G14" s="93"/>
      <c r="H14" s="97" t="s">
        <v>147</v>
      </c>
      <c r="I14" s="93"/>
    </row>
    <row r="15" spans="2:9" ht="25.5" customHeight="1" x14ac:dyDescent="0.2">
      <c r="B15" s="153"/>
      <c r="C15" s="152"/>
      <c r="D15" s="99" t="s">
        <v>114</v>
      </c>
      <c r="E15" s="96" t="s">
        <v>112</v>
      </c>
      <c r="F15" s="95">
        <v>0.01</v>
      </c>
      <c r="G15" s="95"/>
      <c r="H15" s="64" t="s">
        <v>147</v>
      </c>
      <c r="I15" s="95"/>
    </row>
    <row r="20" spans="2:2" x14ac:dyDescent="0.2">
      <c r="B20" s="60">
        <v>1</v>
      </c>
    </row>
    <row r="33" spans="2:2" x14ac:dyDescent="0.2">
      <c r="B33" s="60"/>
    </row>
    <row r="52" spans="2:2" x14ac:dyDescent="0.2">
      <c r="B52" s="60"/>
    </row>
  </sheetData>
  <mergeCells count="8">
    <mergeCell ref="B2:C2"/>
    <mergeCell ref="B3:C3"/>
    <mergeCell ref="B4:C4"/>
    <mergeCell ref="D6:E6"/>
    <mergeCell ref="B7:B15"/>
    <mergeCell ref="C7:C8"/>
    <mergeCell ref="C9:C12"/>
    <mergeCell ref="C14:C1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B1:I52"/>
  <sheetViews>
    <sheetView showGridLines="0" zoomScale="115" zoomScaleNormal="115" workbookViewId="0">
      <selection activeCell="H8" sqref="H8"/>
    </sheetView>
  </sheetViews>
  <sheetFormatPr baseColWidth="10" defaultRowHeight="12.75" x14ac:dyDescent="0.2"/>
  <cols>
    <col min="1" max="1" width="2.42578125" style="59" customWidth="1"/>
    <col min="2" max="2" width="3.28515625" style="59" bestFit="1" customWidth="1"/>
    <col min="3" max="3" width="6.5703125" style="59" customWidth="1"/>
    <col min="4" max="4" width="26.140625" style="59" bestFit="1" customWidth="1"/>
    <col min="5" max="5" width="7.28515625" style="60" customWidth="1"/>
    <col min="6" max="6" width="16.5703125" style="59" bestFit="1" customWidth="1"/>
    <col min="7" max="7" width="8.5703125" style="59" bestFit="1" customWidth="1"/>
    <col min="8" max="8" width="85.7109375" style="59" bestFit="1" customWidth="1"/>
    <col min="9" max="9" width="68.7109375" style="59" bestFit="1" customWidth="1"/>
    <col min="10" max="16384" width="11.42578125" style="59"/>
  </cols>
  <sheetData>
    <row r="1" spans="2:9" ht="7.5" customHeight="1" x14ac:dyDescent="0.2"/>
    <row r="2" spans="2:9" ht="15.75" customHeight="1" x14ac:dyDescent="0.25">
      <c r="B2" s="151" t="s">
        <v>26</v>
      </c>
      <c r="C2" s="151"/>
      <c r="D2" s="63" t="s">
        <v>169</v>
      </c>
      <c r="F2" s="62"/>
    </row>
    <row r="3" spans="2:9" ht="15" x14ac:dyDescent="0.25">
      <c r="B3" s="151" t="s">
        <v>0</v>
      </c>
      <c r="C3" s="151"/>
      <c r="D3" s="63" t="s">
        <v>151</v>
      </c>
      <c r="F3" s="62"/>
    </row>
    <row r="4" spans="2:9" ht="15" x14ac:dyDescent="0.25">
      <c r="B4" s="151" t="s">
        <v>2</v>
      </c>
      <c r="C4" s="151"/>
      <c r="D4" s="63" t="s">
        <v>150</v>
      </c>
      <c r="F4" s="62"/>
    </row>
    <row r="5" spans="2:9" ht="6" customHeight="1" x14ac:dyDescent="0.2"/>
    <row r="6" spans="2:9" x14ac:dyDescent="0.2">
      <c r="D6" s="149" t="s">
        <v>52</v>
      </c>
      <c r="E6" s="149"/>
      <c r="F6" s="61" t="s">
        <v>10</v>
      </c>
      <c r="G6" s="61" t="s">
        <v>9</v>
      </c>
      <c r="H6" s="61" t="s">
        <v>48</v>
      </c>
      <c r="I6" s="61" t="s">
        <v>12</v>
      </c>
    </row>
    <row r="7" spans="2:9" ht="20.25" customHeight="1" x14ac:dyDescent="0.2">
      <c r="B7" s="153" t="s">
        <v>47</v>
      </c>
      <c r="C7" s="150"/>
      <c r="D7" s="70" t="s">
        <v>155</v>
      </c>
      <c r="E7" s="100" t="s">
        <v>138</v>
      </c>
      <c r="F7" s="106">
        <v>20000000</v>
      </c>
      <c r="G7" s="73" t="s">
        <v>146</v>
      </c>
      <c r="H7" s="74"/>
      <c r="I7" s="75"/>
    </row>
    <row r="8" spans="2:9" ht="20.25" customHeight="1" x14ac:dyDescent="0.2">
      <c r="B8" s="153"/>
      <c r="C8" s="150"/>
      <c r="D8" s="70" t="s">
        <v>157</v>
      </c>
      <c r="E8" s="100" t="s">
        <v>156</v>
      </c>
      <c r="F8" s="72">
        <v>7</v>
      </c>
      <c r="G8" s="73" t="s">
        <v>158</v>
      </c>
      <c r="H8" s="74"/>
      <c r="I8" s="75"/>
    </row>
    <row r="9" spans="2:9" ht="20.25" customHeight="1" x14ac:dyDescent="0.2">
      <c r="B9" s="153"/>
      <c r="C9" s="150"/>
      <c r="D9" s="66" t="s">
        <v>163</v>
      </c>
      <c r="E9" s="90" t="s">
        <v>160</v>
      </c>
      <c r="F9" s="106">
        <f>F8*F7</f>
        <v>140000000</v>
      </c>
      <c r="G9" s="83" t="s">
        <v>161</v>
      </c>
      <c r="H9" s="74"/>
      <c r="I9" s="85"/>
    </row>
    <row r="10" spans="2:9" ht="20.25" customHeight="1" x14ac:dyDescent="0.2">
      <c r="B10" s="153"/>
      <c r="C10" s="150"/>
      <c r="D10" s="59" t="s">
        <v>164</v>
      </c>
      <c r="E10" s="90" t="s">
        <v>153</v>
      </c>
      <c r="F10" s="87">
        <v>0.57999999999999996</v>
      </c>
      <c r="G10" s="88" t="s">
        <v>159</v>
      </c>
      <c r="H10" s="89"/>
      <c r="I10" s="64"/>
    </row>
    <row r="11" spans="2:9" ht="20.25" customHeight="1" x14ac:dyDescent="0.2">
      <c r="B11" s="153"/>
      <c r="C11" s="150"/>
      <c r="D11" s="66" t="s">
        <v>165</v>
      </c>
      <c r="E11" s="90" t="s">
        <v>152</v>
      </c>
      <c r="F11" s="107">
        <f>F7*F10</f>
        <v>11600000</v>
      </c>
      <c r="G11" s="83" t="s">
        <v>162</v>
      </c>
      <c r="H11" s="75"/>
      <c r="I11" s="75"/>
    </row>
    <row r="12" spans="2:9" ht="20.25" customHeight="1" x14ac:dyDescent="0.2">
      <c r="B12" s="153"/>
      <c r="C12" s="150"/>
      <c r="D12" s="65" t="s">
        <v>166</v>
      </c>
      <c r="E12" s="91" t="s">
        <v>154</v>
      </c>
      <c r="F12" s="87">
        <v>24</v>
      </c>
      <c r="G12" s="88" t="s">
        <v>167</v>
      </c>
      <c r="H12" s="89"/>
      <c r="I12" s="64"/>
    </row>
    <row r="13" spans="2:9" ht="20.25" customHeight="1" x14ac:dyDescent="0.2">
      <c r="B13" s="153"/>
      <c r="C13" s="101"/>
      <c r="D13" s="67" t="s">
        <v>68</v>
      </c>
      <c r="E13" s="102" t="s">
        <v>137</v>
      </c>
      <c r="F13" s="103">
        <v>0.2</v>
      </c>
      <c r="G13" s="104"/>
      <c r="H13" s="105"/>
      <c r="I13" s="64"/>
    </row>
    <row r="14" spans="2:9" ht="25.5" customHeight="1" x14ac:dyDescent="0.2">
      <c r="B14" s="153"/>
      <c r="C14" s="152"/>
      <c r="D14" s="98" t="s">
        <v>113</v>
      </c>
      <c r="E14" s="94" t="s">
        <v>111</v>
      </c>
      <c r="F14" s="93">
        <v>0.01</v>
      </c>
      <c r="G14" s="93"/>
      <c r="H14" s="97" t="s">
        <v>147</v>
      </c>
      <c r="I14" s="93"/>
    </row>
    <row r="15" spans="2:9" ht="25.5" customHeight="1" x14ac:dyDescent="0.2">
      <c r="B15" s="153"/>
      <c r="C15" s="152"/>
      <c r="D15" s="99" t="s">
        <v>114</v>
      </c>
      <c r="E15" s="96" t="s">
        <v>112</v>
      </c>
      <c r="F15" s="95">
        <v>0.01</v>
      </c>
      <c r="G15" s="95"/>
      <c r="H15" s="64" t="s">
        <v>147</v>
      </c>
      <c r="I15" s="95"/>
    </row>
    <row r="20" spans="2:2" x14ac:dyDescent="0.2">
      <c r="B20" s="60"/>
    </row>
    <row r="33" spans="2:2" x14ac:dyDescent="0.2">
      <c r="B33" s="60"/>
    </row>
    <row r="52" spans="2:2" x14ac:dyDescent="0.2">
      <c r="B52" s="60"/>
    </row>
  </sheetData>
  <mergeCells count="8">
    <mergeCell ref="B2:C2"/>
    <mergeCell ref="B3:C3"/>
    <mergeCell ref="B4:C4"/>
    <mergeCell ref="D6:E6"/>
    <mergeCell ref="B7:B15"/>
    <mergeCell ref="C7:C8"/>
    <mergeCell ref="C9:C12"/>
    <mergeCell ref="C14:C15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59999389629810485"/>
  </sheetPr>
  <dimension ref="B1:I52"/>
  <sheetViews>
    <sheetView showGridLines="0" tabSelected="1" zoomScale="115" zoomScaleNormal="115" workbookViewId="0">
      <selection activeCell="H22" sqref="H22"/>
    </sheetView>
  </sheetViews>
  <sheetFormatPr baseColWidth="10" defaultRowHeight="12.75" x14ac:dyDescent="0.2"/>
  <cols>
    <col min="1" max="1" width="2.42578125" style="59" customWidth="1"/>
    <col min="2" max="2" width="3.28515625" style="59" bestFit="1" customWidth="1"/>
    <col min="3" max="3" width="6.5703125" style="59" customWidth="1"/>
    <col min="4" max="4" width="26.140625" style="59" bestFit="1" customWidth="1"/>
    <col min="5" max="5" width="7.28515625" style="60" customWidth="1"/>
    <col min="6" max="6" width="16.5703125" style="59" bestFit="1" customWidth="1"/>
    <col min="7" max="7" width="8.5703125" style="59" bestFit="1" customWidth="1"/>
    <col min="8" max="8" width="85.7109375" style="59" bestFit="1" customWidth="1"/>
    <col min="9" max="9" width="68.7109375" style="59" bestFit="1" customWidth="1"/>
    <col min="10" max="16384" width="11.42578125" style="59"/>
  </cols>
  <sheetData>
    <row r="1" spans="2:9" ht="7.5" customHeight="1" x14ac:dyDescent="0.2"/>
    <row r="2" spans="2:9" ht="15.75" customHeight="1" x14ac:dyDescent="0.25">
      <c r="B2" s="151" t="s">
        <v>26</v>
      </c>
      <c r="C2" s="151"/>
      <c r="D2" s="63" t="s">
        <v>170</v>
      </c>
      <c r="F2" s="62"/>
    </row>
    <row r="3" spans="2:9" ht="15" x14ac:dyDescent="0.25">
      <c r="B3" s="151" t="s">
        <v>0</v>
      </c>
      <c r="C3" s="151"/>
      <c r="D3" s="63" t="s">
        <v>151</v>
      </c>
      <c r="F3" s="62"/>
    </row>
    <row r="4" spans="2:9" ht="15" x14ac:dyDescent="0.25">
      <c r="B4" s="151" t="s">
        <v>2</v>
      </c>
      <c r="C4" s="151"/>
      <c r="D4" s="63" t="s">
        <v>150</v>
      </c>
      <c r="F4" s="62"/>
    </row>
    <row r="5" spans="2:9" ht="6" customHeight="1" x14ac:dyDescent="0.2"/>
    <row r="6" spans="2:9" x14ac:dyDescent="0.2">
      <c r="D6" s="149" t="s">
        <v>52</v>
      </c>
      <c r="E6" s="149"/>
      <c r="F6" s="61" t="s">
        <v>10</v>
      </c>
      <c r="G6" s="61" t="s">
        <v>9</v>
      </c>
      <c r="H6" s="61" t="s">
        <v>48</v>
      </c>
      <c r="I6" s="61" t="s">
        <v>12</v>
      </c>
    </row>
    <row r="7" spans="2:9" ht="20.25" customHeight="1" x14ac:dyDescent="0.2">
      <c r="B7" s="153" t="s">
        <v>47</v>
      </c>
      <c r="C7" s="150"/>
      <c r="D7" s="70" t="s">
        <v>155</v>
      </c>
      <c r="E7" s="100" t="s">
        <v>138</v>
      </c>
      <c r="F7" s="106">
        <v>20000000</v>
      </c>
      <c r="G7" s="73" t="s">
        <v>146</v>
      </c>
      <c r="H7" s="74"/>
      <c r="I7" s="75"/>
    </row>
    <row r="8" spans="2:9" ht="20.25" customHeight="1" x14ac:dyDescent="0.2">
      <c r="B8" s="153"/>
      <c r="C8" s="150"/>
      <c r="D8" s="70" t="s">
        <v>157</v>
      </c>
      <c r="E8" s="100" t="s">
        <v>156</v>
      </c>
      <c r="F8" s="72">
        <v>5.75</v>
      </c>
      <c r="G8" s="73" t="s">
        <v>158</v>
      </c>
      <c r="H8" s="74"/>
      <c r="I8" s="75"/>
    </row>
    <row r="9" spans="2:9" ht="20.25" customHeight="1" x14ac:dyDescent="0.2">
      <c r="B9" s="153"/>
      <c r="C9" s="150"/>
      <c r="D9" s="66" t="s">
        <v>163</v>
      </c>
      <c r="E9" s="90" t="s">
        <v>160</v>
      </c>
      <c r="F9" s="106">
        <f>F8*F7</f>
        <v>115000000</v>
      </c>
      <c r="G9" s="83" t="s">
        <v>161</v>
      </c>
      <c r="H9" s="74"/>
      <c r="I9" s="85"/>
    </row>
    <row r="10" spans="2:9" ht="20.25" customHeight="1" x14ac:dyDescent="0.2">
      <c r="B10" s="153"/>
      <c r="C10" s="150"/>
      <c r="D10" s="59" t="s">
        <v>164</v>
      </c>
      <c r="E10" s="90" t="s">
        <v>153</v>
      </c>
      <c r="F10" s="87">
        <v>0.46</v>
      </c>
      <c r="G10" s="88" t="s">
        <v>159</v>
      </c>
      <c r="H10" s="89"/>
      <c r="I10" s="64"/>
    </row>
    <row r="11" spans="2:9" ht="20.25" customHeight="1" x14ac:dyDescent="0.2">
      <c r="B11" s="153"/>
      <c r="C11" s="150"/>
      <c r="D11" s="66" t="s">
        <v>165</v>
      </c>
      <c r="E11" s="90" t="s">
        <v>152</v>
      </c>
      <c r="F11" s="107">
        <f>F7*F10</f>
        <v>9200000</v>
      </c>
      <c r="G11" s="83" t="s">
        <v>162</v>
      </c>
      <c r="H11" s="75"/>
      <c r="I11" s="75"/>
    </row>
    <row r="12" spans="2:9" ht="20.25" customHeight="1" x14ac:dyDescent="0.2">
      <c r="B12" s="153"/>
      <c r="C12" s="150"/>
      <c r="D12" s="65" t="s">
        <v>166</v>
      </c>
      <c r="E12" s="91" t="s">
        <v>154</v>
      </c>
      <c r="F12" s="87">
        <v>22.26</v>
      </c>
      <c r="G12" s="88" t="s">
        <v>167</v>
      </c>
      <c r="H12" s="89"/>
      <c r="I12" s="64"/>
    </row>
    <row r="13" spans="2:9" ht="20.25" customHeight="1" x14ac:dyDescent="0.2">
      <c r="B13" s="153"/>
      <c r="C13" s="101"/>
      <c r="D13" s="67" t="s">
        <v>68</v>
      </c>
      <c r="E13" s="102" t="s">
        <v>137</v>
      </c>
      <c r="F13" s="103">
        <v>0.2</v>
      </c>
      <c r="G13" s="104"/>
      <c r="H13" s="105"/>
      <c r="I13" s="64"/>
    </row>
    <row r="14" spans="2:9" ht="25.5" customHeight="1" x14ac:dyDescent="0.2">
      <c r="B14" s="153"/>
      <c r="C14" s="152"/>
      <c r="D14" s="98" t="s">
        <v>113</v>
      </c>
      <c r="E14" s="94" t="s">
        <v>111</v>
      </c>
      <c r="F14" s="93">
        <v>0.01</v>
      </c>
      <c r="G14" s="93"/>
      <c r="H14" s="97" t="s">
        <v>147</v>
      </c>
      <c r="I14" s="93"/>
    </row>
    <row r="15" spans="2:9" ht="25.5" customHeight="1" x14ac:dyDescent="0.2">
      <c r="B15" s="153"/>
      <c r="C15" s="152"/>
      <c r="D15" s="99" t="s">
        <v>114</v>
      </c>
      <c r="E15" s="96" t="s">
        <v>112</v>
      </c>
      <c r="F15" s="95">
        <v>0.01</v>
      </c>
      <c r="G15" s="95"/>
      <c r="H15" s="64" t="s">
        <v>147</v>
      </c>
      <c r="I15" s="95"/>
    </row>
    <row r="20" spans="2:2" x14ac:dyDescent="0.2">
      <c r="B20" s="60"/>
    </row>
    <row r="33" spans="2:2" x14ac:dyDescent="0.2">
      <c r="B33" s="60"/>
    </row>
    <row r="52" spans="2:2" x14ac:dyDescent="0.2">
      <c r="B52" s="60"/>
    </row>
  </sheetData>
  <mergeCells count="8">
    <mergeCell ref="B2:C2"/>
    <mergeCell ref="B3:C3"/>
    <mergeCell ref="B4:C4"/>
    <mergeCell ref="D6:E6"/>
    <mergeCell ref="B7:B15"/>
    <mergeCell ref="C7:C8"/>
    <mergeCell ref="C9:C12"/>
    <mergeCell ref="C14:C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B2:Y1017"/>
  <sheetViews>
    <sheetView showGridLines="0" topLeftCell="O22" workbookViewId="0">
      <selection activeCell="AO15" sqref="AO15"/>
    </sheetView>
  </sheetViews>
  <sheetFormatPr baseColWidth="10" defaultRowHeight="15" x14ac:dyDescent="0.25"/>
  <cols>
    <col min="1" max="1" width="3.5703125" customWidth="1"/>
    <col min="2" max="2" width="28.140625" customWidth="1"/>
    <col min="3" max="3" width="5.7109375" bestFit="1" customWidth="1"/>
    <col min="4" max="4" width="9.5703125" bestFit="1" customWidth="1"/>
    <col min="5" max="5" width="10.28515625" bestFit="1" customWidth="1"/>
    <col min="6" max="6" width="3.28515625" customWidth="1"/>
    <col min="7" max="7" width="5.7109375" bestFit="1" customWidth="1"/>
    <col min="8" max="8" width="9.5703125" bestFit="1" customWidth="1"/>
    <col min="9" max="9" width="10.28515625" bestFit="1" customWidth="1"/>
    <col min="10" max="10" width="2.85546875" customWidth="1"/>
    <col min="11" max="11" width="5.7109375" bestFit="1" customWidth="1"/>
    <col min="12" max="12" width="9.5703125" bestFit="1" customWidth="1"/>
    <col min="13" max="13" width="10.28515625" bestFit="1" customWidth="1"/>
    <col min="14" max="14" width="2.7109375" customWidth="1"/>
    <col min="15" max="15" width="5.7109375" bestFit="1" customWidth="1"/>
    <col min="16" max="16" width="9.5703125" bestFit="1" customWidth="1"/>
    <col min="17" max="17" width="10.28515625" bestFit="1" customWidth="1"/>
    <col min="18" max="18" width="2.7109375" customWidth="1"/>
    <col min="19" max="19" width="5.7109375" bestFit="1" customWidth="1"/>
    <col min="20" max="20" width="9.5703125" bestFit="1" customWidth="1"/>
    <col min="22" max="22" width="4" customWidth="1"/>
    <col min="23" max="23" width="5.7109375" bestFit="1" customWidth="1"/>
    <col min="24" max="24" width="9.5703125" bestFit="1" customWidth="1"/>
    <col min="25" max="25" width="10.28515625" bestFit="1" customWidth="1"/>
  </cols>
  <sheetData>
    <row r="2" spans="2:25" x14ac:dyDescent="0.25">
      <c r="B2" s="117" t="s">
        <v>182</v>
      </c>
      <c r="C2" t="s">
        <v>185</v>
      </c>
    </row>
    <row r="3" spans="2:25" x14ac:dyDescent="0.25">
      <c r="B3" s="117" t="s">
        <v>183</v>
      </c>
      <c r="C3">
        <v>1</v>
      </c>
      <c r="D3" t="s">
        <v>186</v>
      </c>
    </row>
    <row r="4" spans="2:25" x14ac:dyDescent="0.25">
      <c r="B4" s="117" t="s">
        <v>184</v>
      </c>
      <c r="C4" s="136" t="s">
        <v>187</v>
      </c>
      <c r="E4" s="136"/>
    </row>
    <row r="5" spans="2:25" x14ac:dyDescent="0.25">
      <c r="B5" s="117" t="s">
        <v>195</v>
      </c>
      <c r="C5">
        <f>1/C3</f>
        <v>1</v>
      </c>
      <c r="D5" t="s">
        <v>104</v>
      </c>
    </row>
    <row r="6" spans="2:25" x14ac:dyDescent="0.25">
      <c r="B6" s="117" t="s">
        <v>201</v>
      </c>
      <c r="C6">
        <v>1</v>
      </c>
    </row>
    <row r="7" spans="2:25" ht="7.5" customHeight="1" x14ac:dyDescent="0.25">
      <c r="B7" s="117"/>
    </row>
    <row r="8" spans="2:25" x14ac:dyDescent="0.25">
      <c r="B8" s="139" t="s">
        <v>188</v>
      </c>
      <c r="C8" s="137"/>
      <c r="D8" s="138">
        <f>D1016</f>
        <v>0.26</v>
      </c>
      <c r="E8" s="138"/>
      <c r="F8" s="138"/>
      <c r="G8" s="138"/>
      <c r="H8" s="138">
        <f>H1016</f>
        <v>0.17</v>
      </c>
      <c r="I8" s="138"/>
      <c r="J8" s="138"/>
      <c r="K8" s="138"/>
      <c r="L8" s="138">
        <f>L1016</f>
        <v>0.04</v>
      </c>
      <c r="M8" s="138"/>
      <c r="N8" s="138"/>
      <c r="O8" s="138"/>
      <c r="P8" s="138">
        <f>P1016</f>
        <v>0.08</v>
      </c>
      <c r="Q8" s="137"/>
      <c r="T8" s="138">
        <f>T1016</f>
        <v>0.1</v>
      </c>
      <c r="X8" s="138">
        <f>X1016</f>
        <v>0.17</v>
      </c>
    </row>
    <row r="9" spans="2:25" x14ac:dyDescent="0.25">
      <c r="B9" s="117" t="s">
        <v>189</v>
      </c>
      <c r="D9" s="2">
        <f>1/D8</f>
        <v>3.8461538461538458</v>
      </c>
      <c r="E9" s="2"/>
      <c r="F9" s="2"/>
      <c r="G9" s="2"/>
      <c r="H9" s="2">
        <f>1/H8</f>
        <v>5.8823529411764701</v>
      </c>
      <c r="I9" s="2"/>
      <c r="J9" s="2"/>
      <c r="K9" s="2"/>
      <c r="L9" s="2">
        <f>1/L8</f>
        <v>25</v>
      </c>
      <c r="M9" s="2"/>
      <c r="N9" s="2"/>
      <c r="O9" s="2"/>
      <c r="P9" s="2">
        <f>1/P8</f>
        <v>12.5</v>
      </c>
      <c r="T9" s="2">
        <f>1/T8</f>
        <v>10</v>
      </c>
      <c r="X9" s="2">
        <f>1/X8</f>
        <v>5.8823529411764701</v>
      </c>
    </row>
    <row r="10" spans="2:25" x14ac:dyDescent="0.25">
      <c r="B10" s="117" t="s">
        <v>190</v>
      </c>
      <c r="D10" s="2">
        <f>2*PI()/D8</f>
        <v>24.166097335306102</v>
      </c>
      <c r="E10" s="2"/>
      <c r="F10" s="2"/>
      <c r="G10" s="2"/>
      <c r="H10" s="2">
        <f>2*PI()/H8</f>
        <v>36.95991357164462</v>
      </c>
      <c r="I10" s="2"/>
      <c r="J10" s="2"/>
      <c r="K10" s="2"/>
      <c r="L10" s="2">
        <f>2*PI()/L8</f>
        <v>157.07963267948966</v>
      </c>
      <c r="M10" s="2"/>
      <c r="N10" s="2"/>
      <c r="O10" s="2"/>
      <c r="P10" s="2">
        <f>2*PI()/P8</f>
        <v>78.539816339744831</v>
      </c>
      <c r="T10" s="2">
        <f>2*PI()/T8</f>
        <v>62.831853071795862</v>
      </c>
      <c r="X10" s="2">
        <f>2*PI()/X8</f>
        <v>36.95991357164462</v>
      </c>
    </row>
    <row r="12" spans="2:25" ht="15.75" thickBot="1" x14ac:dyDescent="0.3">
      <c r="B12" s="117" t="s">
        <v>198</v>
      </c>
    </row>
    <row r="13" spans="2:25" ht="15.75" thickBot="1" x14ac:dyDescent="0.3">
      <c r="C13" s="146" t="s">
        <v>191</v>
      </c>
      <c r="D13" s="147"/>
      <c r="E13" s="148"/>
      <c r="F13" s="120"/>
      <c r="G13" s="146" t="s">
        <v>192</v>
      </c>
      <c r="H13" s="147"/>
      <c r="I13" s="148"/>
      <c r="J13" s="120"/>
      <c r="K13" s="146" t="s">
        <v>193</v>
      </c>
      <c r="L13" s="147"/>
      <c r="M13" s="148"/>
      <c r="N13" s="120"/>
      <c r="O13" s="146" t="s">
        <v>193</v>
      </c>
      <c r="P13" s="147"/>
      <c r="Q13" s="148"/>
      <c r="S13" s="146" t="s">
        <v>199</v>
      </c>
      <c r="T13" s="147"/>
      <c r="U13" s="148"/>
      <c r="W13" s="146" t="s">
        <v>200</v>
      </c>
      <c r="X13" s="147"/>
      <c r="Y13" s="148"/>
    </row>
    <row r="14" spans="2:25" ht="15.75" thickBot="1" x14ac:dyDescent="0.3">
      <c r="C14" s="140" t="s">
        <v>179</v>
      </c>
      <c r="D14" s="141" t="s">
        <v>180</v>
      </c>
      <c r="E14" s="142" t="s">
        <v>181</v>
      </c>
      <c r="F14" s="120"/>
      <c r="G14" s="140" t="s">
        <v>179</v>
      </c>
      <c r="H14" s="141" t="s">
        <v>180</v>
      </c>
      <c r="I14" s="142" t="s">
        <v>181</v>
      </c>
      <c r="J14" s="120"/>
      <c r="K14" s="140" t="s">
        <v>179</v>
      </c>
      <c r="L14" s="141" t="s">
        <v>180</v>
      </c>
      <c r="M14" s="142" t="s">
        <v>181</v>
      </c>
      <c r="N14" s="120"/>
      <c r="O14" s="140" t="s">
        <v>179</v>
      </c>
      <c r="P14" s="141" t="s">
        <v>180</v>
      </c>
      <c r="Q14" s="142" t="s">
        <v>181</v>
      </c>
      <c r="S14" s="140" t="s">
        <v>179</v>
      </c>
      <c r="T14" s="141" t="s">
        <v>180</v>
      </c>
      <c r="U14" s="142" t="s">
        <v>181</v>
      </c>
      <c r="W14" s="140" t="s">
        <v>179</v>
      </c>
      <c r="X14" s="141" t="s">
        <v>180</v>
      </c>
      <c r="Y14" s="142" t="s">
        <v>181</v>
      </c>
    </row>
    <row r="15" spans="2:25" x14ac:dyDescent="0.25">
      <c r="C15" s="126">
        <v>0</v>
      </c>
      <c r="D15" s="127">
        <v>0.01</v>
      </c>
      <c r="E15" s="128">
        <v>9.6307868131154497E-4</v>
      </c>
      <c r="G15" s="126">
        <v>0</v>
      </c>
      <c r="H15" s="134">
        <v>0.01</v>
      </c>
      <c r="I15" s="128">
        <v>1.06686319304666E-3</v>
      </c>
      <c r="K15" s="126">
        <v>0</v>
      </c>
      <c r="L15" s="134">
        <v>0.01</v>
      </c>
      <c r="M15" s="128">
        <v>2.9560931746268398E-3</v>
      </c>
      <c r="O15" s="126">
        <v>0</v>
      </c>
      <c r="P15" s="134">
        <v>0.01</v>
      </c>
      <c r="Q15" s="128">
        <v>7.9621756932244205E-4</v>
      </c>
      <c r="S15" s="126">
        <v>0</v>
      </c>
      <c r="T15" s="134">
        <v>0.01</v>
      </c>
      <c r="U15" s="128">
        <v>2.6196087201364501E-2</v>
      </c>
      <c r="W15" s="126">
        <v>0</v>
      </c>
      <c r="X15" s="134">
        <v>0.01</v>
      </c>
      <c r="Y15" s="128">
        <v>7.6192858133215897E-3</v>
      </c>
    </row>
    <row r="16" spans="2:25" x14ac:dyDescent="0.25">
      <c r="C16" s="129">
        <v>1</v>
      </c>
      <c r="D16" s="118">
        <v>0.02</v>
      </c>
      <c r="E16" s="130">
        <v>5.9716181743283802E-4</v>
      </c>
      <c r="G16" s="129">
        <v>1</v>
      </c>
      <c r="H16" s="119">
        <v>0.02</v>
      </c>
      <c r="I16" s="130">
        <v>1.2986300214285901E-3</v>
      </c>
      <c r="K16" s="129">
        <v>1</v>
      </c>
      <c r="L16" s="119">
        <v>0.02</v>
      </c>
      <c r="M16" s="130">
        <v>3.1257349105694699E-3</v>
      </c>
      <c r="O16" s="129">
        <v>1</v>
      </c>
      <c r="P16" s="119">
        <v>0.02</v>
      </c>
      <c r="Q16" s="130">
        <v>7.4564018149982797E-4</v>
      </c>
      <c r="S16" s="129">
        <v>1</v>
      </c>
      <c r="T16" s="119">
        <v>0.02</v>
      </c>
      <c r="U16" s="130">
        <v>2.5841038416461199E-2</v>
      </c>
      <c r="W16" s="129">
        <v>1</v>
      </c>
      <c r="X16" s="119">
        <v>0.02</v>
      </c>
      <c r="Y16" s="130">
        <v>7.6697459293024297E-3</v>
      </c>
    </row>
    <row r="17" spans="3:25" x14ac:dyDescent="0.25">
      <c r="C17" s="129">
        <v>2</v>
      </c>
      <c r="D17" s="118">
        <v>0.03</v>
      </c>
      <c r="E17" s="130">
        <v>7.9289465912948899E-4</v>
      </c>
      <c r="G17" s="129">
        <v>2</v>
      </c>
      <c r="H17" s="119">
        <v>0.03</v>
      </c>
      <c r="I17" s="130">
        <v>1.28007926809488E-3</v>
      </c>
      <c r="K17" s="129">
        <v>2</v>
      </c>
      <c r="L17" s="119">
        <v>0.03</v>
      </c>
      <c r="M17" s="130">
        <v>3.43879476201003E-3</v>
      </c>
      <c r="O17" s="129">
        <v>2</v>
      </c>
      <c r="P17" s="119">
        <v>0.03</v>
      </c>
      <c r="Q17" s="130">
        <v>7.6255093562147599E-4</v>
      </c>
      <c r="S17" s="129">
        <v>2</v>
      </c>
      <c r="T17" s="119">
        <v>0.03</v>
      </c>
      <c r="U17" s="130">
        <v>2.6382267638726298E-2</v>
      </c>
      <c r="W17" s="129">
        <v>2</v>
      </c>
      <c r="X17" s="119">
        <v>0.03</v>
      </c>
      <c r="Y17" s="130">
        <v>7.6769733720082499E-3</v>
      </c>
    </row>
    <row r="18" spans="3:25" x14ac:dyDescent="0.25">
      <c r="C18" s="129">
        <v>3</v>
      </c>
      <c r="D18" s="118">
        <v>0.04</v>
      </c>
      <c r="E18" s="130">
        <v>6.2262129855935905E-4</v>
      </c>
      <c r="G18" s="129">
        <v>3</v>
      </c>
      <c r="H18" s="119">
        <v>0.04</v>
      </c>
      <c r="I18" s="130">
        <v>1.2016921958144999E-3</v>
      </c>
      <c r="K18" s="129">
        <v>3</v>
      </c>
      <c r="L18" s="119">
        <v>0.04</v>
      </c>
      <c r="M18" s="130">
        <v>3.4709551628042301E-3</v>
      </c>
      <c r="O18" s="129">
        <v>3</v>
      </c>
      <c r="P18" s="119">
        <v>0.04</v>
      </c>
      <c r="Q18" s="130">
        <v>9.3145637025961799E-4</v>
      </c>
      <c r="S18" s="129">
        <v>3</v>
      </c>
      <c r="T18" s="119">
        <v>0.04</v>
      </c>
      <c r="U18" s="130">
        <v>2.6426372089970899E-2</v>
      </c>
      <c r="W18" s="129">
        <v>3</v>
      </c>
      <c r="X18" s="119">
        <v>0.04</v>
      </c>
      <c r="Y18" s="130">
        <v>7.6602227910323199E-3</v>
      </c>
    </row>
    <row r="19" spans="3:25" x14ac:dyDescent="0.25">
      <c r="C19" s="129">
        <v>4</v>
      </c>
      <c r="D19" s="118">
        <v>0.05</v>
      </c>
      <c r="E19" s="130">
        <v>6.1837104106296297E-4</v>
      </c>
      <c r="G19" s="129">
        <v>4</v>
      </c>
      <c r="H19" s="119">
        <v>0.05</v>
      </c>
      <c r="I19" s="130">
        <v>1.1557389906633199E-3</v>
      </c>
      <c r="K19" s="129">
        <v>4</v>
      </c>
      <c r="L19" s="119">
        <v>0.05</v>
      </c>
      <c r="M19" s="130">
        <v>3.0998924213333102E-3</v>
      </c>
      <c r="O19" s="129">
        <v>4</v>
      </c>
      <c r="P19" s="119">
        <v>0.05</v>
      </c>
      <c r="Q19" s="130">
        <v>8.1060340912974301E-4</v>
      </c>
      <c r="S19" s="129">
        <v>4</v>
      </c>
      <c r="T19" s="119">
        <v>0.05</v>
      </c>
      <c r="U19" s="130">
        <v>2.5883744529400201E-2</v>
      </c>
      <c r="W19" s="129">
        <v>4</v>
      </c>
      <c r="X19" s="119">
        <v>0.05</v>
      </c>
      <c r="Y19" s="130">
        <v>7.6373634124580298E-3</v>
      </c>
    </row>
    <row r="20" spans="3:25" x14ac:dyDescent="0.25">
      <c r="C20" s="129">
        <v>5</v>
      </c>
      <c r="D20" s="118">
        <v>0.06</v>
      </c>
      <c r="E20" s="130">
        <v>5.9871850120094396E-4</v>
      </c>
      <c r="G20" s="129">
        <v>5</v>
      </c>
      <c r="H20" s="119">
        <v>0.06</v>
      </c>
      <c r="I20" s="130">
        <v>1.0917802008071501E-3</v>
      </c>
      <c r="K20" s="129">
        <v>5</v>
      </c>
      <c r="L20" s="119">
        <v>0.06</v>
      </c>
      <c r="M20" s="130">
        <v>3.2274855107811001E-3</v>
      </c>
      <c r="O20" s="129">
        <v>5</v>
      </c>
      <c r="P20" s="119">
        <v>0.06</v>
      </c>
      <c r="Q20" s="130">
        <v>7.6643857654261902E-4</v>
      </c>
      <c r="S20" s="129">
        <v>5</v>
      </c>
      <c r="T20" s="119">
        <v>0.06</v>
      </c>
      <c r="U20" s="130">
        <v>2.6519847950282699E-2</v>
      </c>
      <c r="W20" s="129">
        <v>5</v>
      </c>
      <c r="X20" s="119">
        <v>0.06</v>
      </c>
      <c r="Y20" s="130">
        <v>7.7758458606902899E-3</v>
      </c>
    </row>
    <row r="21" spans="3:25" x14ac:dyDescent="0.25">
      <c r="C21" s="129">
        <v>6</v>
      </c>
      <c r="D21" s="118">
        <v>7.0000000000000007E-2</v>
      </c>
      <c r="E21" s="130">
        <v>6.9115263007639405E-4</v>
      </c>
      <c r="G21" s="129">
        <v>6</v>
      </c>
      <c r="H21" s="119">
        <v>7.0000000000000007E-2</v>
      </c>
      <c r="I21" s="130">
        <v>1.10678389392888E-3</v>
      </c>
      <c r="K21" s="129">
        <v>6</v>
      </c>
      <c r="L21" s="119">
        <v>7.0000000000000007E-2</v>
      </c>
      <c r="M21" s="130">
        <v>3.0600737484896201E-3</v>
      </c>
      <c r="O21" s="129">
        <v>6</v>
      </c>
      <c r="P21" s="119">
        <v>7.0000000000000007E-2</v>
      </c>
      <c r="Q21" s="130">
        <v>8.7494336931968897E-4</v>
      </c>
      <c r="S21" s="129">
        <v>6</v>
      </c>
      <c r="T21" s="119">
        <v>7.0000000000000007E-2</v>
      </c>
      <c r="U21" s="130">
        <v>2.9148139523632901E-2</v>
      </c>
      <c r="W21" s="129">
        <v>6</v>
      </c>
      <c r="X21" s="119">
        <v>7.0000000000000007E-2</v>
      </c>
      <c r="Y21" s="130">
        <v>7.9802566088626094E-3</v>
      </c>
    </row>
    <row r="22" spans="3:25" x14ac:dyDescent="0.25">
      <c r="C22" s="129">
        <v>7</v>
      </c>
      <c r="D22" s="118">
        <v>0.08</v>
      </c>
      <c r="E22" s="130">
        <v>6.9233084783406598E-4</v>
      </c>
      <c r="G22" s="129">
        <v>7</v>
      </c>
      <c r="H22" s="119">
        <v>0.08</v>
      </c>
      <c r="I22" s="130">
        <v>1.20767531856729E-3</v>
      </c>
      <c r="K22" s="129">
        <v>7</v>
      </c>
      <c r="L22" s="119">
        <v>0.08</v>
      </c>
      <c r="M22" s="130">
        <v>2.75782527360652E-3</v>
      </c>
      <c r="O22" s="129">
        <v>7</v>
      </c>
      <c r="P22" s="119">
        <v>0.08</v>
      </c>
      <c r="Q22" s="130">
        <v>9.93941446670768E-4</v>
      </c>
      <c r="S22" s="129">
        <v>7</v>
      </c>
      <c r="T22" s="119">
        <v>0.08</v>
      </c>
      <c r="U22" s="130">
        <v>3.0838015564864998E-2</v>
      </c>
      <c r="W22" s="129">
        <v>7</v>
      </c>
      <c r="X22" s="119">
        <v>0.08</v>
      </c>
      <c r="Y22" s="130">
        <v>7.7203895604420801E-3</v>
      </c>
    </row>
    <row r="23" spans="3:25" x14ac:dyDescent="0.25">
      <c r="C23" s="129">
        <v>8</v>
      </c>
      <c r="D23" s="118">
        <v>0.09</v>
      </c>
      <c r="E23" s="130">
        <v>6.8894003894383099E-4</v>
      </c>
      <c r="G23" s="129">
        <v>8</v>
      </c>
      <c r="H23" s="119">
        <v>0.09</v>
      </c>
      <c r="I23" s="130">
        <v>1.21936125447315E-3</v>
      </c>
      <c r="K23" s="129">
        <v>8</v>
      </c>
      <c r="L23" s="119">
        <v>0.09</v>
      </c>
      <c r="M23" s="130">
        <v>2.4819759829293E-3</v>
      </c>
      <c r="O23" s="129">
        <v>8</v>
      </c>
      <c r="P23" s="119">
        <v>0.09</v>
      </c>
      <c r="Q23" s="130">
        <v>9.2291649183934299E-4</v>
      </c>
      <c r="S23" s="129">
        <v>8</v>
      </c>
      <c r="T23" s="119">
        <v>0.09</v>
      </c>
      <c r="U23" s="130">
        <v>3.10832068961652E-2</v>
      </c>
      <c r="W23" s="129">
        <v>8</v>
      </c>
      <c r="X23" s="119">
        <v>0.09</v>
      </c>
      <c r="Y23" s="130">
        <v>7.4534764199584496E-3</v>
      </c>
    </row>
    <row r="24" spans="3:25" x14ac:dyDescent="0.25">
      <c r="C24" s="129">
        <v>9</v>
      </c>
      <c r="D24" s="118">
        <v>0.1</v>
      </c>
      <c r="E24" s="130">
        <v>6.5941640639988295E-4</v>
      </c>
      <c r="G24" s="129">
        <v>9</v>
      </c>
      <c r="H24" s="119">
        <v>0.1</v>
      </c>
      <c r="I24" s="130">
        <v>1.27199051587585E-3</v>
      </c>
      <c r="K24" s="129">
        <v>9</v>
      </c>
      <c r="L24" s="119">
        <v>0.1</v>
      </c>
      <c r="M24" s="130">
        <v>2.3990323924204401E-3</v>
      </c>
      <c r="O24" s="129">
        <v>9</v>
      </c>
      <c r="P24" s="119">
        <v>0.1</v>
      </c>
      <c r="Q24" s="130">
        <v>8.3256141172602599E-4</v>
      </c>
      <c r="S24" s="129">
        <v>9</v>
      </c>
      <c r="T24" s="119">
        <v>0.1</v>
      </c>
      <c r="U24" s="130">
        <v>3.1764333992001098E-2</v>
      </c>
      <c r="W24" s="129">
        <v>9</v>
      </c>
      <c r="X24" s="119">
        <v>0.1</v>
      </c>
      <c r="Y24" s="130">
        <v>7.9398096410127905E-3</v>
      </c>
    </row>
    <row r="25" spans="3:25" x14ac:dyDescent="0.25">
      <c r="C25" s="129">
        <v>10</v>
      </c>
      <c r="D25" s="118">
        <v>0.11</v>
      </c>
      <c r="E25" s="130">
        <v>7.2372690477873897E-4</v>
      </c>
      <c r="G25" s="129">
        <v>10</v>
      </c>
      <c r="H25" s="119">
        <v>0.11</v>
      </c>
      <c r="I25" s="130">
        <v>1.3086040469815999E-3</v>
      </c>
      <c r="K25" s="129">
        <v>10</v>
      </c>
      <c r="L25" s="119">
        <v>0.11</v>
      </c>
      <c r="M25" s="130">
        <v>2.5130030893732E-3</v>
      </c>
      <c r="O25" s="129">
        <v>10</v>
      </c>
      <c r="P25" s="119">
        <v>0.11</v>
      </c>
      <c r="Q25" s="130">
        <v>7.2788832821938905E-4</v>
      </c>
      <c r="S25" s="129">
        <v>10</v>
      </c>
      <c r="T25" s="119">
        <v>0.11</v>
      </c>
      <c r="U25" s="130">
        <v>3.0090302241492398E-2</v>
      </c>
      <c r="W25" s="129">
        <v>10</v>
      </c>
      <c r="X25" s="119">
        <v>0.11</v>
      </c>
      <c r="Y25" s="130">
        <v>8.4192980832356705E-3</v>
      </c>
    </row>
    <row r="26" spans="3:25" x14ac:dyDescent="0.25">
      <c r="C26" s="129">
        <v>11</v>
      </c>
      <c r="D26" s="118">
        <v>0.12</v>
      </c>
      <c r="E26" s="130">
        <v>7.5431373219012304E-4</v>
      </c>
      <c r="G26" s="129">
        <v>11</v>
      </c>
      <c r="H26" s="119">
        <v>0.12</v>
      </c>
      <c r="I26" s="130">
        <v>1.2602397854313101E-3</v>
      </c>
      <c r="K26" s="129">
        <v>11</v>
      </c>
      <c r="L26" s="119">
        <v>0.12</v>
      </c>
      <c r="M26" s="130">
        <v>2.5338348887902801E-3</v>
      </c>
      <c r="O26" s="129">
        <v>11</v>
      </c>
      <c r="P26" s="119">
        <v>0.12</v>
      </c>
      <c r="Q26" s="130">
        <v>5.6573127778271402E-4</v>
      </c>
      <c r="S26" s="129">
        <v>11</v>
      </c>
      <c r="T26" s="119">
        <v>0.12</v>
      </c>
      <c r="U26" s="130">
        <v>2.7640026567920001E-2</v>
      </c>
      <c r="W26" s="129">
        <v>11</v>
      </c>
      <c r="X26" s="119">
        <v>0.12</v>
      </c>
      <c r="Y26" s="130">
        <v>8.86828081381133E-3</v>
      </c>
    </row>
    <row r="27" spans="3:25" x14ac:dyDescent="0.25">
      <c r="C27" s="129">
        <v>12</v>
      </c>
      <c r="D27" s="118">
        <v>0.13</v>
      </c>
      <c r="E27" s="130">
        <v>8.1236580519551595E-4</v>
      </c>
      <c r="G27" s="129">
        <v>12</v>
      </c>
      <c r="H27" s="119">
        <v>0.13</v>
      </c>
      <c r="I27" s="130">
        <v>1.3335871905298001E-3</v>
      </c>
      <c r="K27" s="129">
        <v>12</v>
      </c>
      <c r="L27" s="119">
        <v>0.13</v>
      </c>
      <c r="M27" s="130">
        <v>2.6243035902574399E-3</v>
      </c>
      <c r="O27" s="129">
        <v>12</v>
      </c>
      <c r="P27" s="119">
        <v>0.13</v>
      </c>
      <c r="Q27" s="130">
        <v>4.2398881644877299E-4</v>
      </c>
      <c r="S27" s="129">
        <v>12</v>
      </c>
      <c r="T27" s="119">
        <v>0.13</v>
      </c>
      <c r="U27" s="130">
        <v>2.5381561948933099E-2</v>
      </c>
      <c r="W27" s="129">
        <v>12</v>
      </c>
      <c r="X27" s="119">
        <v>0.13</v>
      </c>
      <c r="Y27" s="130">
        <v>9.3913375078980097E-3</v>
      </c>
    </row>
    <row r="28" spans="3:25" x14ac:dyDescent="0.25">
      <c r="C28" s="129">
        <v>13</v>
      </c>
      <c r="D28" s="118">
        <v>0.14000000000000001</v>
      </c>
      <c r="E28" s="130">
        <v>7.8152228373904299E-4</v>
      </c>
      <c r="G28" s="129">
        <v>13</v>
      </c>
      <c r="H28" s="119">
        <v>0.14000000000000001</v>
      </c>
      <c r="I28" s="130">
        <v>1.31137843711004E-3</v>
      </c>
      <c r="K28" s="129">
        <v>13</v>
      </c>
      <c r="L28" s="119">
        <v>0.14000000000000001</v>
      </c>
      <c r="M28" s="130">
        <v>2.3525093397240402E-3</v>
      </c>
      <c r="O28" s="129">
        <v>13</v>
      </c>
      <c r="P28" s="119">
        <v>0.14000000000000001</v>
      </c>
      <c r="Q28" s="130">
        <v>4.7261028750878597E-4</v>
      </c>
      <c r="S28" s="129">
        <v>13</v>
      </c>
      <c r="T28" s="119">
        <v>0.14000000000000001</v>
      </c>
      <c r="U28" s="130">
        <v>2.4317028841350001E-2</v>
      </c>
      <c r="W28" s="129">
        <v>13</v>
      </c>
      <c r="X28" s="119">
        <v>0.14000000000000001</v>
      </c>
      <c r="Y28" s="130">
        <v>9.4179903832574997E-3</v>
      </c>
    </row>
    <row r="29" spans="3:25" x14ac:dyDescent="0.25">
      <c r="C29" s="129">
        <v>14</v>
      </c>
      <c r="D29" s="118">
        <v>0.15</v>
      </c>
      <c r="E29" s="130">
        <v>7.7331543226309295E-4</v>
      </c>
      <c r="G29" s="129">
        <v>14</v>
      </c>
      <c r="H29" s="119">
        <v>0.15</v>
      </c>
      <c r="I29" s="130">
        <v>1.2753944866800101E-3</v>
      </c>
      <c r="K29" s="129">
        <v>14</v>
      </c>
      <c r="L29" s="119">
        <v>0.15</v>
      </c>
      <c r="M29" s="130">
        <v>2.3341503710487799E-3</v>
      </c>
      <c r="O29" s="129">
        <v>14</v>
      </c>
      <c r="P29" s="119">
        <v>0.15</v>
      </c>
      <c r="Q29" s="130">
        <v>4.4400257109300902E-4</v>
      </c>
      <c r="S29" s="129">
        <v>14</v>
      </c>
      <c r="T29" s="119">
        <v>0.15</v>
      </c>
      <c r="U29" s="130">
        <v>2.6036616012567501E-2</v>
      </c>
      <c r="W29" s="129">
        <v>14</v>
      </c>
      <c r="X29" s="119">
        <v>0.15</v>
      </c>
      <c r="Y29" s="130">
        <v>9.7523681247802304E-3</v>
      </c>
    </row>
    <row r="30" spans="3:25" x14ac:dyDescent="0.25">
      <c r="C30" s="129">
        <v>15</v>
      </c>
      <c r="D30" s="118">
        <v>0.16</v>
      </c>
      <c r="E30" s="130">
        <v>7.6373418038242803E-4</v>
      </c>
      <c r="G30" s="129">
        <v>15</v>
      </c>
      <c r="H30" s="119">
        <v>0.16</v>
      </c>
      <c r="I30" s="130">
        <v>1.3449604542220401E-3</v>
      </c>
      <c r="K30" s="129">
        <v>15</v>
      </c>
      <c r="L30" s="119">
        <v>0.16</v>
      </c>
      <c r="M30" s="130">
        <v>2.4661757270874099E-3</v>
      </c>
      <c r="O30" s="129">
        <v>15</v>
      </c>
      <c r="P30" s="119">
        <v>0.16</v>
      </c>
      <c r="Q30" s="130">
        <v>4.9963354775774897E-4</v>
      </c>
      <c r="S30" s="129">
        <v>15</v>
      </c>
      <c r="T30" s="119">
        <v>0.16</v>
      </c>
      <c r="U30" s="130">
        <v>2.6099274710420398E-2</v>
      </c>
      <c r="W30" s="129">
        <v>15</v>
      </c>
      <c r="X30" s="119">
        <v>0.16</v>
      </c>
      <c r="Y30" s="130">
        <v>1.0220938447204401E-2</v>
      </c>
    </row>
    <row r="31" spans="3:25" x14ac:dyDescent="0.25">
      <c r="C31" s="129">
        <v>16</v>
      </c>
      <c r="D31" s="118">
        <v>0.17</v>
      </c>
      <c r="E31" s="130">
        <v>7.3073226369856396E-4</v>
      </c>
      <c r="G31" s="129">
        <v>16</v>
      </c>
      <c r="H31" s="119">
        <v>0.17</v>
      </c>
      <c r="I31" s="130">
        <v>1.3475622209582401E-3</v>
      </c>
      <c r="K31" s="129">
        <v>16</v>
      </c>
      <c r="L31" s="119">
        <v>0.17</v>
      </c>
      <c r="M31" s="130">
        <v>2.4134758243369E-3</v>
      </c>
      <c r="O31" s="129">
        <v>16</v>
      </c>
      <c r="P31" s="119">
        <v>0.17</v>
      </c>
      <c r="Q31" s="130">
        <v>5.2156904081269702E-4</v>
      </c>
      <c r="S31" s="129">
        <v>16</v>
      </c>
      <c r="T31" s="119">
        <v>0.17</v>
      </c>
      <c r="U31" s="130">
        <v>2.6048892290022298E-2</v>
      </c>
      <c r="W31" s="129">
        <v>16</v>
      </c>
      <c r="X31" s="119">
        <v>0.17</v>
      </c>
      <c r="Y31" s="130">
        <v>1.07987099890189E-2</v>
      </c>
    </row>
    <row r="32" spans="3:25" x14ac:dyDescent="0.25">
      <c r="C32" s="129">
        <v>17</v>
      </c>
      <c r="D32" s="118">
        <v>0.18</v>
      </c>
      <c r="E32" s="130">
        <v>7.33891501975074E-4</v>
      </c>
      <c r="G32" s="129">
        <v>17</v>
      </c>
      <c r="H32" s="119">
        <v>0.18</v>
      </c>
      <c r="I32" s="130">
        <v>1.21919399221749E-3</v>
      </c>
      <c r="K32" s="129">
        <v>17</v>
      </c>
      <c r="L32" s="119">
        <v>0.18</v>
      </c>
      <c r="M32" s="130">
        <v>2.3140538644592801E-3</v>
      </c>
      <c r="O32" s="129">
        <v>17</v>
      </c>
      <c r="P32" s="119">
        <v>0.18</v>
      </c>
      <c r="Q32" s="130">
        <v>4.54217716607345E-4</v>
      </c>
      <c r="S32" s="129">
        <v>17</v>
      </c>
      <c r="T32" s="119">
        <v>0.18</v>
      </c>
      <c r="U32" s="130">
        <v>2.6676320634251901E-2</v>
      </c>
      <c r="W32" s="129">
        <v>17</v>
      </c>
      <c r="X32" s="119">
        <v>0.18</v>
      </c>
      <c r="Y32" s="130">
        <v>1.05977321321532E-2</v>
      </c>
    </row>
    <row r="33" spans="3:25" x14ac:dyDescent="0.25">
      <c r="C33" s="129">
        <v>18</v>
      </c>
      <c r="D33" s="118">
        <v>0.19</v>
      </c>
      <c r="E33" s="130">
        <v>7.8701862168906395E-4</v>
      </c>
      <c r="G33" s="129">
        <v>18</v>
      </c>
      <c r="H33" s="119">
        <v>0.19</v>
      </c>
      <c r="I33" s="130">
        <v>1.0399115082852001E-3</v>
      </c>
      <c r="K33" s="129">
        <v>18</v>
      </c>
      <c r="L33" s="119">
        <v>0.19</v>
      </c>
      <c r="M33" s="130">
        <v>2.2628280293889198E-3</v>
      </c>
      <c r="O33" s="129">
        <v>18</v>
      </c>
      <c r="P33" s="119">
        <v>0.19</v>
      </c>
      <c r="Q33" s="130">
        <v>3.85302850428063E-4</v>
      </c>
      <c r="S33" s="129">
        <v>18</v>
      </c>
      <c r="T33" s="119">
        <v>0.19</v>
      </c>
      <c r="U33" s="130">
        <v>2.4485745178545501E-2</v>
      </c>
      <c r="W33" s="129">
        <v>18</v>
      </c>
      <c r="X33" s="119">
        <v>0.19</v>
      </c>
      <c r="Y33" s="130">
        <v>9.7814038257846396E-3</v>
      </c>
    </row>
    <row r="34" spans="3:25" x14ac:dyDescent="0.25">
      <c r="C34" s="129">
        <v>19</v>
      </c>
      <c r="D34" s="118">
        <v>0.2</v>
      </c>
      <c r="E34" s="130">
        <v>8.3790334886387505E-4</v>
      </c>
      <c r="G34" s="129">
        <v>19</v>
      </c>
      <c r="H34" s="119">
        <v>0.2</v>
      </c>
      <c r="I34" s="130">
        <v>8.9896485394111805E-4</v>
      </c>
      <c r="K34" s="129">
        <v>19</v>
      </c>
      <c r="L34" s="119">
        <v>0.2</v>
      </c>
      <c r="M34" s="130">
        <v>2.1760554585181198E-3</v>
      </c>
      <c r="O34" s="129">
        <v>19</v>
      </c>
      <c r="P34" s="119">
        <v>0.2</v>
      </c>
      <c r="Q34" s="130">
        <v>3.4961120695536701E-4</v>
      </c>
      <c r="S34" s="129">
        <v>19</v>
      </c>
      <c r="T34" s="119">
        <v>0.2</v>
      </c>
      <c r="U34" s="130">
        <v>2.1678330975892699E-2</v>
      </c>
      <c r="W34" s="129">
        <v>19</v>
      </c>
      <c r="X34" s="119">
        <v>0.2</v>
      </c>
      <c r="Y34" s="130">
        <v>9.5099376050895804E-3</v>
      </c>
    </row>
    <row r="35" spans="3:25" x14ac:dyDescent="0.25">
      <c r="C35" s="129">
        <v>20</v>
      </c>
      <c r="D35" s="118">
        <v>0.21</v>
      </c>
      <c r="E35" s="130">
        <v>8.7373062282970803E-4</v>
      </c>
      <c r="G35" s="129">
        <v>20</v>
      </c>
      <c r="H35" s="119">
        <v>0.21</v>
      </c>
      <c r="I35" s="130">
        <v>8.0414354301570803E-4</v>
      </c>
      <c r="K35" s="129">
        <v>20</v>
      </c>
      <c r="L35" s="119">
        <v>0.21</v>
      </c>
      <c r="M35" s="130">
        <v>1.99569591746546E-3</v>
      </c>
      <c r="O35" s="129">
        <v>20</v>
      </c>
      <c r="P35" s="119">
        <v>0.21</v>
      </c>
      <c r="Q35" s="130">
        <v>3.4452332233085998E-4</v>
      </c>
      <c r="S35" s="129">
        <v>20</v>
      </c>
      <c r="T35" s="119">
        <v>0.21</v>
      </c>
      <c r="U35" s="130">
        <v>2.0270705098735398E-2</v>
      </c>
      <c r="W35" s="129">
        <v>20</v>
      </c>
      <c r="X35" s="119">
        <v>0.21</v>
      </c>
      <c r="Y35" s="130">
        <v>9.9031200752184093E-3</v>
      </c>
    </row>
    <row r="36" spans="3:25" x14ac:dyDescent="0.25">
      <c r="C36" s="129">
        <v>21</v>
      </c>
      <c r="D36" s="118">
        <v>0.22</v>
      </c>
      <c r="E36" s="130">
        <v>8.98328110793416E-4</v>
      </c>
      <c r="G36" s="129">
        <v>21</v>
      </c>
      <c r="H36" s="119">
        <v>0.22</v>
      </c>
      <c r="I36" s="130">
        <v>7.8953044949753803E-4</v>
      </c>
      <c r="K36" s="129">
        <v>21</v>
      </c>
      <c r="L36" s="119">
        <v>0.22</v>
      </c>
      <c r="M36" s="130">
        <v>1.78367429264488E-3</v>
      </c>
      <c r="O36" s="129">
        <v>21</v>
      </c>
      <c r="P36" s="119">
        <v>0.22</v>
      </c>
      <c r="Q36" s="130">
        <v>3.6661693398779699E-4</v>
      </c>
      <c r="S36" s="129">
        <v>21</v>
      </c>
      <c r="T36" s="119">
        <v>0.22</v>
      </c>
      <c r="U36" s="130">
        <v>1.86537381752701E-2</v>
      </c>
      <c r="W36" s="129">
        <v>21</v>
      </c>
      <c r="X36" s="119">
        <v>0.22</v>
      </c>
      <c r="Y36" s="130">
        <v>1.0172357667367101E-2</v>
      </c>
    </row>
    <row r="37" spans="3:25" x14ac:dyDescent="0.25">
      <c r="C37" s="129">
        <v>22</v>
      </c>
      <c r="D37" s="118">
        <v>0.23</v>
      </c>
      <c r="E37" s="130">
        <v>9.2138517769709005E-4</v>
      </c>
      <c r="G37" s="129">
        <v>22</v>
      </c>
      <c r="H37" s="119">
        <v>0.23</v>
      </c>
      <c r="I37" s="130">
        <v>8.1435768878954703E-4</v>
      </c>
      <c r="K37" s="129">
        <v>22</v>
      </c>
      <c r="L37" s="119">
        <v>0.23</v>
      </c>
      <c r="M37" s="130">
        <v>1.68915789572686E-3</v>
      </c>
      <c r="O37" s="129">
        <v>22</v>
      </c>
      <c r="P37" s="119">
        <v>0.23</v>
      </c>
      <c r="Q37" s="130">
        <v>3.7773622150392598E-4</v>
      </c>
      <c r="S37" s="129">
        <v>22</v>
      </c>
      <c r="T37" s="119">
        <v>0.23</v>
      </c>
      <c r="U37" s="130">
        <v>1.7394573933964201E-2</v>
      </c>
      <c r="W37" s="129">
        <v>22</v>
      </c>
      <c r="X37" s="119">
        <v>0.23</v>
      </c>
      <c r="Y37" s="130">
        <v>9.8217833824102499E-3</v>
      </c>
    </row>
    <row r="38" spans="3:25" x14ac:dyDescent="0.25">
      <c r="C38" s="129">
        <v>23</v>
      </c>
      <c r="D38" s="118">
        <v>0.24</v>
      </c>
      <c r="E38" s="130">
        <v>9.4780085404467195E-4</v>
      </c>
      <c r="G38" s="129">
        <v>23</v>
      </c>
      <c r="H38" s="119">
        <v>0.24</v>
      </c>
      <c r="I38" s="130">
        <v>8.6028379371090699E-4</v>
      </c>
      <c r="K38" s="129">
        <v>23</v>
      </c>
      <c r="L38" s="119">
        <v>0.24</v>
      </c>
      <c r="M38" s="130">
        <v>1.8141179415909201E-3</v>
      </c>
      <c r="O38" s="129">
        <v>23</v>
      </c>
      <c r="P38" s="119">
        <v>0.24</v>
      </c>
      <c r="Q38" s="130">
        <v>3.72009768798985E-4</v>
      </c>
      <c r="S38" s="129">
        <v>23</v>
      </c>
      <c r="T38" s="119">
        <v>0.24</v>
      </c>
      <c r="U38" s="130">
        <v>1.8884454646983798E-2</v>
      </c>
      <c r="W38" s="129">
        <v>23</v>
      </c>
      <c r="X38" s="119">
        <v>0.24</v>
      </c>
      <c r="Y38" s="130">
        <v>8.9837082288767803E-3</v>
      </c>
    </row>
    <row r="39" spans="3:25" x14ac:dyDescent="0.25">
      <c r="C39" s="129">
        <v>24</v>
      </c>
      <c r="D39" s="118">
        <v>0.25</v>
      </c>
      <c r="E39" s="130">
        <v>9.6920478196594999E-4</v>
      </c>
      <c r="G39" s="129">
        <v>24</v>
      </c>
      <c r="H39" s="119">
        <v>0.25</v>
      </c>
      <c r="I39" s="130">
        <v>9.1893306643159203E-4</v>
      </c>
      <c r="K39" s="129">
        <v>24</v>
      </c>
      <c r="L39" s="119">
        <v>0.25</v>
      </c>
      <c r="M39" s="130">
        <v>2.0668965856846999E-3</v>
      </c>
      <c r="O39" s="129">
        <v>24</v>
      </c>
      <c r="P39" s="119">
        <v>0.25</v>
      </c>
      <c r="Q39" s="130">
        <v>3.5887969216513298E-4</v>
      </c>
      <c r="S39" s="129">
        <v>24</v>
      </c>
      <c r="T39" s="119">
        <v>0.25</v>
      </c>
      <c r="U39" s="130">
        <v>1.95642437354922E-2</v>
      </c>
      <c r="W39" s="129">
        <v>24</v>
      </c>
      <c r="X39" s="119">
        <v>0.25</v>
      </c>
      <c r="Y39" s="130">
        <v>8.0214259829338198E-3</v>
      </c>
    </row>
    <row r="40" spans="3:25" x14ac:dyDescent="0.25">
      <c r="C40" s="129">
        <v>25</v>
      </c>
      <c r="D40" s="118">
        <v>0.26</v>
      </c>
      <c r="E40" s="130">
        <v>9.7827339501979204E-4</v>
      </c>
      <c r="G40" s="129">
        <v>25</v>
      </c>
      <c r="H40" s="119">
        <v>0.26</v>
      </c>
      <c r="I40" s="130">
        <v>9.912925800186921E-4</v>
      </c>
      <c r="K40" s="129">
        <v>25</v>
      </c>
      <c r="L40" s="119">
        <v>0.26</v>
      </c>
      <c r="M40" s="130">
        <v>2.3161375434896602E-3</v>
      </c>
      <c r="O40" s="129">
        <v>25</v>
      </c>
      <c r="P40" s="119">
        <v>0.26</v>
      </c>
      <c r="Q40" s="130">
        <v>4.0756630536398702E-4</v>
      </c>
      <c r="S40" s="129">
        <v>25</v>
      </c>
      <c r="T40" s="119">
        <v>0.26</v>
      </c>
      <c r="U40" s="130">
        <v>1.94981365260029E-2</v>
      </c>
      <c r="W40" s="129">
        <v>25</v>
      </c>
      <c r="X40" s="119">
        <v>0.26</v>
      </c>
      <c r="Y40" s="130">
        <v>7.1648695968466901E-3</v>
      </c>
    </row>
    <row r="41" spans="3:25" x14ac:dyDescent="0.25">
      <c r="C41" s="129">
        <v>26</v>
      </c>
      <c r="D41" s="118">
        <v>0.27</v>
      </c>
      <c r="E41" s="130">
        <v>9.7357613519637599E-4</v>
      </c>
      <c r="G41" s="129">
        <v>26</v>
      </c>
      <c r="H41" s="119">
        <v>0.27</v>
      </c>
      <c r="I41" s="130">
        <v>1.0573575572486E-3</v>
      </c>
      <c r="K41" s="129">
        <v>26</v>
      </c>
      <c r="L41" s="119">
        <v>0.27</v>
      </c>
      <c r="M41" s="130">
        <v>2.4992272360580699E-3</v>
      </c>
      <c r="O41" s="129">
        <v>26</v>
      </c>
      <c r="P41" s="119">
        <v>0.27</v>
      </c>
      <c r="Q41" s="130">
        <v>4.3977858957195201E-4</v>
      </c>
      <c r="S41" s="129">
        <v>26</v>
      </c>
      <c r="T41" s="119">
        <v>0.27</v>
      </c>
      <c r="U41" s="130">
        <v>1.8916799118686899E-2</v>
      </c>
      <c r="W41" s="129">
        <v>26</v>
      </c>
      <c r="X41" s="119">
        <v>0.27</v>
      </c>
      <c r="Y41" s="130">
        <v>6.4474421534972404E-3</v>
      </c>
    </row>
    <row r="42" spans="3:25" x14ac:dyDescent="0.25">
      <c r="C42" s="129">
        <v>27</v>
      </c>
      <c r="D42" s="118">
        <v>0.28000000000000003</v>
      </c>
      <c r="E42" s="130">
        <v>9.5685894606036903E-4</v>
      </c>
      <c r="G42" s="129">
        <v>27</v>
      </c>
      <c r="H42" s="119">
        <v>0.28000000000000003</v>
      </c>
      <c r="I42" s="130">
        <v>1.0979887736996801E-3</v>
      </c>
      <c r="K42" s="129">
        <v>27</v>
      </c>
      <c r="L42" s="119">
        <v>0.28000000000000003</v>
      </c>
      <c r="M42" s="130">
        <v>2.5975436175738301E-3</v>
      </c>
      <c r="O42" s="129">
        <v>27</v>
      </c>
      <c r="P42" s="119">
        <v>0.28000000000000003</v>
      </c>
      <c r="Q42" s="130">
        <v>4.4351805535546701E-4</v>
      </c>
      <c r="S42" s="129">
        <v>27</v>
      </c>
      <c r="T42" s="119">
        <v>0.28000000000000003</v>
      </c>
      <c r="U42" s="130">
        <v>1.80377830807411E-2</v>
      </c>
      <c r="W42" s="129">
        <v>27</v>
      </c>
      <c r="X42" s="119">
        <v>0.28000000000000003</v>
      </c>
      <c r="Y42" s="130">
        <v>5.8116028599072304E-3</v>
      </c>
    </row>
    <row r="43" spans="3:25" x14ac:dyDescent="0.25">
      <c r="C43" s="129">
        <v>28</v>
      </c>
      <c r="D43" s="118">
        <v>0.28999999999999998</v>
      </c>
      <c r="E43" s="130">
        <v>9.3072398940759605E-4</v>
      </c>
      <c r="G43" s="129">
        <v>28</v>
      </c>
      <c r="H43" s="119">
        <v>0.28999999999999998</v>
      </c>
      <c r="I43" s="130">
        <v>1.1102684584085201E-3</v>
      </c>
      <c r="K43" s="129">
        <v>28</v>
      </c>
      <c r="L43" s="119">
        <v>0.28999999999999998</v>
      </c>
      <c r="M43" s="130">
        <v>2.61157180391164E-3</v>
      </c>
      <c r="O43" s="129">
        <v>28</v>
      </c>
      <c r="P43" s="119">
        <v>0.28999999999999998</v>
      </c>
      <c r="Q43" s="130">
        <v>4.23358108952565E-4</v>
      </c>
      <c r="S43" s="129">
        <v>28</v>
      </c>
      <c r="T43" s="119">
        <v>0.28999999999999998</v>
      </c>
      <c r="U43" s="130">
        <v>1.70762766726026E-2</v>
      </c>
      <c r="W43" s="129">
        <v>28</v>
      </c>
      <c r="X43" s="119">
        <v>0.28999999999999998</v>
      </c>
      <c r="Y43" s="130">
        <v>5.6272604485737001E-3</v>
      </c>
    </row>
    <row r="44" spans="3:25" x14ac:dyDescent="0.25">
      <c r="C44" s="129">
        <v>29</v>
      </c>
      <c r="D44" s="118">
        <v>0.3</v>
      </c>
      <c r="E44" s="130">
        <v>8.9700597545553295E-4</v>
      </c>
      <c r="G44" s="129">
        <v>29</v>
      </c>
      <c r="H44" s="119">
        <v>0.3</v>
      </c>
      <c r="I44" s="130">
        <v>1.09704944873869E-3</v>
      </c>
      <c r="K44" s="129">
        <v>29</v>
      </c>
      <c r="L44" s="119">
        <v>0.3</v>
      </c>
      <c r="M44" s="130">
        <v>2.55013459707656E-3</v>
      </c>
      <c r="O44" s="129">
        <v>29</v>
      </c>
      <c r="P44" s="119">
        <v>0.3</v>
      </c>
      <c r="Q44" s="130">
        <v>3.85090119077082E-4</v>
      </c>
      <c r="S44" s="129">
        <v>29</v>
      </c>
      <c r="T44" s="119">
        <v>0.3</v>
      </c>
      <c r="U44" s="130">
        <v>1.6313303016774399E-2</v>
      </c>
      <c r="W44" s="129">
        <v>29</v>
      </c>
      <c r="X44" s="119">
        <v>0.3</v>
      </c>
      <c r="Y44" s="130">
        <v>5.7576145106655596E-3</v>
      </c>
    </row>
    <row r="45" spans="3:25" x14ac:dyDescent="0.25">
      <c r="C45" s="129">
        <v>30</v>
      </c>
      <c r="D45" s="118">
        <v>0.31</v>
      </c>
      <c r="E45" s="130">
        <v>8.5657463401152701E-4</v>
      </c>
      <c r="G45" s="129">
        <v>30</v>
      </c>
      <c r="H45" s="119">
        <v>0.31</v>
      </c>
      <c r="I45" s="130">
        <v>1.06504129892116E-3</v>
      </c>
      <c r="K45" s="129">
        <v>30</v>
      </c>
      <c r="L45" s="119">
        <v>0.31</v>
      </c>
      <c r="M45" s="130">
        <v>2.4257212168449999E-3</v>
      </c>
      <c r="O45" s="129">
        <v>30</v>
      </c>
      <c r="P45" s="119">
        <v>0.31</v>
      </c>
      <c r="Q45" s="130">
        <v>3.80349591530248E-4</v>
      </c>
      <c r="S45" s="129">
        <v>30</v>
      </c>
      <c r="T45" s="119">
        <v>0.31</v>
      </c>
      <c r="U45" s="130">
        <v>1.6013290703577099E-2</v>
      </c>
      <c r="W45" s="129">
        <v>30</v>
      </c>
      <c r="X45" s="119">
        <v>0.31</v>
      </c>
      <c r="Y45" s="130">
        <v>5.8828862074775798E-3</v>
      </c>
    </row>
    <row r="46" spans="3:25" x14ac:dyDescent="0.25">
      <c r="C46" s="129">
        <v>31</v>
      </c>
      <c r="D46" s="118">
        <v>0.32</v>
      </c>
      <c r="E46" s="130">
        <v>8.0993091276047998E-4</v>
      </c>
      <c r="G46" s="129">
        <v>31</v>
      </c>
      <c r="H46" s="119">
        <v>0.32</v>
      </c>
      <c r="I46" s="130">
        <v>1.0234563029243801E-3</v>
      </c>
      <c r="K46" s="129">
        <v>31</v>
      </c>
      <c r="L46" s="119">
        <v>0.32</v>
      </c>
      <c r="M46" s="130">
        <v>2.2795444137964399E-3</v>
      </c>
      <c r="O46" s="129">
        <v>31</v>
      </c>
      <c r="P46" s="119">
        <v>0.32</v>
      </c>
      <c r="Q46" s="130">
        <v>3.7970150788766002E-4</v>
      </c>
      <c r="S46" s="129">
        <v>31</v>
      </c>
      <c r="T46" s="119">
        <v>0.32</v>
      </c>
      <c r="U46" s="130">
        <v>1.63034431596638E-2</v>
      </c>
      <c r="W46" s="129">
        <v>31</v>
      </c>
      <c r="X46" s="119">
        <v>0.32</v>
      </c>
      <c r="Y46" s="130">
        <v>5.9815595470727899E-3</v>
      </c>
    </row>
    <row r="47" spans="3:25" x14ac:dyDescent="0.25">
      <c r="C47" s="129">
        <v>32</v>
      </c>
      <c r="D47" s="118">
        <v>0.33</v>
      </c>
      <c r="E47" s="130">
        <v>7.5782918598133603E-4</v>
      </c>
      <c r="G47" s="129">
        <v>32</v>
      </c>
      <c r="H47" s="119">
        <v>0.33</v>
      </c>
      <c r="I47" s="130">
        <v>9.813029178715679E-4</v>
      </c>
      <c r="K47" s="129">
        <v>32</v>
      </c>
      <c r="L47" s="119">
        <v>0.33</v>
      </c>
      <c r="M47" s="130">
        <v>2.3161868444215401E-3</v>
      </c>
      <c r="O47" s="129">
        <v>32</v>
      </c>
      <c r="P47" s="119">
        <v>0.33</v>
      </c>
      <c r="Q47" s="130">
        <v>3.7870207820250401E-4</v>
      </c>
      <c r="S47" s="129">
        <v>32</v>
      </c>
      <c r="T47" s="119">
        <v>0.33</v>
      </c>
      <c r="U47" s="130">
        <v>1.70668720986955E-2</v>
      </c>
      <c r="W47" s="129">
        <v>32</v>
      </c>
      <c r="X47" s="119">
        <v>0.33</v>
      </c>
      <c r="Y47" s="130">
        <v>6.0418596058631098E-3</v>
      </c>
    </row>
    <row r="48" spans="3:25" x14ac:dyDescent="0.25">
      <c r="C48" s="129">
        <v>33</v>
      </c>
      <c r="D48" s="118">
        <v>0.34</v>
      </c>
      <c r="E48" s="130">
        <v>7.0154636453827895E-4</v>
      </c>
      <c r="G48" s="129">
        <v>33</v>
      </c>
      <c r="H48" s="119">
        <v>0.34</v>
      </c>
      <c r="I48" s="130">
        <v>9.4564202192259201E-4</v>
      </c>
      <c r="K48" s="129">
        <v>33</v>
      </c>
      <c r="L48" s="119">
        <v>0.34</v>
      </c>
      <c r="M48" s="130">
        <v>2.3450505040391299E-3</v>
      </c>
      <c r="O48" s="129">
        <v>33</v>
      </c>
      <c r="P48" s="119">
        <v>0.34</v>
      </c>
      <c r="Q48" s="130">
        <v>3.7680714675097601E-4</v>
      </c>
      <c r="S48" s="129">
        <v>33</v>
      </c>
      <c r="T48" s="119">
        <v>0.34</v>
      </c>
      <c r="U48" s="130">
        <v>1.80666201374792E-2</v>
      </c>
      <c r="W48" s="129">
        <v>33</v>
      </c>
      <c r="X48" s="119">
        <v>0.34</v>
      </c>
      <c r="Y48" s="130">
        <v>6.0607159779638197E-3</v>
      </c>
    </row>
    <row r="49" spans="3:25" x14ac:dyDescent="0.25">
      <c r="C49" s="129">
        <v>34</v>
      </c>
      <c r="D49" s="118">
        <v>0.35</v>
      </c>
      <c r="E49" s="130">
        <v>6.9081008109500596E-4</v>
      </c>
      <c r="G49" s="129">
        <v>34</v>
      </c>
      <c r="H49" s="119">
        <v>0.35</v>
      </c>
      <c r="I49" s="130">
        <v>9.2254332324203205E-4</v>
      </c>
      <c r="K49" s="129">
        <v>34</v>
      </c>
      <c r="L49" s="119">
        <v>0.35</v>
      </c>
      <c r="M49" s="130">
        <v>2.3675677789405099E-3</v>
      </c>
      <c r="O49" s="129">
        <v>34</v>
      </c>
      <c r="P49" s="119">
        <v>0.35</v>
      </c>
      <c r="Q49" s="130">
        <v>3.7522582996881202E-4</v>
      </c>
      <c r="S49" s="129">
        <v>34</v>
      </c>
      <c r="T49" s="119">
        <v>0.35</v>
      </c>
      <c r="U49" s="130">
        <v>1.9104184268476401E-2</v>
      </c>
      <c r="W49" s="129">
        <v>34</v>
      </c>
      <c r="X49" s="119">
        <v>0.35</v>
      </c>
      <c r="Y49" s="130">
        <v>6.0400020759042898E-3</v>
      </c>
    </row>
    <row r="50" spans="3:25" x14ac:dyDescent="0.25">
      <c r="C50" s="129">
        <v>35</v>
      </c>
      <c r="D50" s="118">
        <v>0.36</v>
      </c>
      <c r="E50" s="130">
        <v>6.859285509585E-4</v>
      </c>
      <c r="G50" s="129">
        <v>35</v>
      </c>
      <c r="H50" s="119">
        <v>0.36</v>
      </c>
      <c r="I50" s="130">
        <v>9.1643522765010596E-4</v>
      </c>
      <c r="K50" s="129">
        <v>35</v>
      </c>
      <c r="L50" s="119">
        <v>0.36</v>
      </c>
      <c r="M50" s="130">
        <v>2.3848457568785E-3</v>
      </c>
      <c r="O50" s="129">
        <v>35</v>
      </c>
      <c r="P50" s="119">
        <v>0.36</v>
      </c>
      <c r="Q50" s="130">
        <v>3.75385764521826E-4</v>
      </c>
      <c r="S50" s="129">
        <v>35</v>
      </c>
      <c r="T50" s="119">
        <v>0.36</v>
      </c>
      <c r="U50" s="130">
        <v>2.0061368040811101E-2</v>
      </c>
      <c r="W50" s="129">
        <v>35</v>
      </c>
      <c r="X50" s="119">
        <v>0.36</v>
      </c>
      <c r="Y50" s="130">
        <v>5.98618184567388E-3</v>
      </c>
    </row>
    <row r="51" spans="3:25" x14ac:dyDescent="0.25">
      <c r="C51" s="129">
        <v>36</v>
      </c>
      <c r="D51" s="118">
        <v>0.37</v>
      </c>
      <c r="E51" s="130">
        <v>6.7999628908141797E-4</v>
      </c>
      <c r="G51" s="129">
        <v>36</v>
      </c>
      <c r="H51" s="119">
        <v>0.37</v>
      </c>
      <c r="I51" s="130">
        <v>9.2725674315393997E-4</v>
      </c>
      <c r="K51" s="129">
        <v>36</v>
      </c>
      <c r="L51" s="119">
        <v>0.37</v>
      </c>
      <c r="M51" s="130">
        <v>2.39805883067565E-3</v>
      </c>
      <c r="O51" s="129">
        <v>36</v>
      </c>
      <c r="P51" s="119">
        <v>0.37</v>
      </c>
      <c r="Q51" s="130">
        <v>3.7730418187598098E-4</v>
      </c>
      <c r="S51" s="129">
        <v>36</v>
      </c>
      <c r="T51" s="119">
        <v>0.37</v>
      </c>
      <c r="U51" s="130">
        <v>2.0896116257942601E-2</v>
      </c>
      <c r="W51" s="129">
        <v>36</v>
      </c>
      <c r="X51" s="119">
        <v>0.37</v>
      </c>
      <c r="Y51" s="130">
        <v>5.90762596353953E-3</v>
      </c>
    </row>
    <row r="52" spans="3:25" x14ac:dyDescent="0.25">
      <c r="C52" s="129">
        <v>37</v>
      </c>
      <c r="D52" s="118">
        <v>0.38</v>
      </c>
      <c r="E52" s="130">
        <v>6.7360239909673497E-4</v>
      </c>
      <c r="G52" s="129">
        <v>37</v>
      </c>
      <c r="H52" s="119">
        <v>0.38</v>
      </c>
      <c r="I52" s="130">
        <v>9.5135099590983204E-4</v>
      </c>
      <c r="K52" s="129">
        <v>37</v>
      </c>
      <c r="L52" s="119">
        <v>0.38</v>
      </c>
      <c r="M52" s="130">
        <v>2.4082058589641902E-3</v>
      </c>
      <c r="O52" s="129">
        <v>37</v>
      </c>
      <c r="P52" s="119">
        <v>0.38</v>
      </c>
      <c r="Q52" s="130">
        <v>3.8112199998496598E-4</v>
      </c>
      <c r="S52" s="129">
        <v>37</v>
      </c>
      <c r="T52" s="119">
        <v>0.38</v>
      </c>
      <c r="U52" s="130">
        <v>2.19099381290601E-2</v>
      </c>
      <c r="W52" s="129">
        <v>37</v>
      </c>
      <c r="X52" s="119">
        <v>0.38</v>
      </c>
      <c r="Y52" s="130">
        <v>5.81424701510788E-3</v>
      </c>
    </row>
    <row r="53" spans="3:25" x14ac:dyDescent="0.25">
      <c r="C53" s="129">
        <v>38</v>
      </c>
      <c r="D53" s="118">
        <v>0.39</v>
      </c>
      <c r="E53" s="130">
        <v>6.6741441014789402E-4</v>
      </c>
      <c r="G53" s="129">
        <v>38</v>
      </c>
      <c r="H53" s="119">
        <v>0.39</v>
      </c>
      <c r="I53" s="130">
        <v>9.8384601319313606E-4</v>
      </c>
      <c r="K53" s="129">
        <v>38</v>
      </c>
      <c r="L53" s="119">
        <v>0.39</v>
      </c>
      <c r="M53" s="130">
        <v>2.4161004922050801E-3</v>
      </c>
      <c r="O53" s="129">
        <v>38</v>
      </c>
      <c r="P53" s="119">
        <v>0.39</v>
      </c>
      <c r="Q53" s="130">
        <v>3.8593622077178499E-4</v>
      </c>
      <c r="S53" s="129">
        <v>38</v>
      </c>
      <c r="T53" s="119">
        <v>0.39</v>
      </c>
      <c r="U53" s="130">
        <v>2.33580186319059E-2</v>
      </c>
      <c r="W53" s="129">
        <v>38</v>
      </c>
      <c r="X53" s="119">
        <v>0.39</v>
      </c>
      <c r="Y53" s="130">
        <v>5.7161024906763102E-3</v>
      </c>
    </row>
    <row r="54" spans="3:25" x14ac:dyDescent="0.25">
      <c r="C54" s="129">
        <v>39</v>
      </c>
      <c r="D54" s="118">
        <v>0.4</v>
      </c>
      <c r="E54" s="130">
        <v>6.6195209773008503E-4</v>
      </c>
      <c r="G54" s="129">
        <v>39</v>
      </c>
      <c r="H54" s="119">
        <v>0.4</v>
      </c>
      <c r="I54" s="130">
        <v>1.0203019297746699E-3</v>
      </c>
      <c r="K54" s="129">
        <v>39</v>
      </c>
      <c r="L54" s="119">
        <v>0.4</v>
      </c>
      <c r="M54" s="130">
        <v>2.4224017836988699E-3</v>
      </c>
      <c r="O54" s="129">
        <v>39</v>
      </c>
      <c r="P54" s="119">
        <v>0.4</v>
      </c>
      <c r="Q54" s="130">
        <v>3.9115104188858202E-4</v>
      </c>
      <c r="S54" s="129">
        <v>39</v>
      </c>
      <c r="T54" s="119">
        <v>0.4</v>
      </c>
      <c r="U54" s="130">
        <v>2.44395726462905E-2</v>
      </c>
      <c r="W54" s="129">
        <v>39</v>
      </c>
      <c r="X54" s="119">
        <v>0.4</v>
      </c>
      <c r="Y54" s="130">
        <v>5.6221977556710004E-3</v>
      </c>
    </row>
    <row r="55" spans="3:25" x14ac:dyDescent="0.25">
      <c r="C55" s="129">
        <v>40</v>
      </c>
      <c r="D55" s="118">
        <v>0.41</v>
      </c>
      <c r="E55" s="130">
        <v>6.57540403323227E-4</v>
      </c>
      <c r="G55" s="129">
        <v>40</v>
      </c>
      <c r="H55" s="119">
        <v>0.41</v>
      </c>
      <c r="I55" s="130">
        <v>1.05727433324301E-3</v>
      </c>
      <c r="K55" s="129">
        <v>40</v>
      </c>
      <c r="L55" s="119">
        <v>0.41</v>
      </c>
      <c r="M55" s="130">
        <v>2.42759989973121E-3</v>
      </c>
      <c r="O55" s="129">
        <v>40</v>
      </c>
      <c r="P55" s="119">
        <v>0.41</v>
      </c>
      <c r="Q55" s="130">
        <v>3.9620151483931598E-4</v>
      </c>
      <c r="S55" s="129">
        <v>40</v>
      </c>
      <c r="T55" s="119">
        <v>0.41</v>
      </c>
      <c r="U55" s="130">
        <v>2.5083261999249502E-2</v>
      </c>
      <c r="W55" s="129">
        <v>40</v>
      </c>
      <c r="X55" s="119">
        <v>0.41</v>
      </c>
      <c r="Y55" s="130">
        <v>5.5404710002080098E-3</v>
      </c>
    </row>
    <row r="56" spans="3:25" x14ac:dyDescent="0.25">
      <c r="C56" s="129">
        <v>41</v>
      </c>
      <c r="D56" s="118">
        <v>0.42</v>
      </c>
      <c r="E56" s="130">
        <v>6.5443751878829001E-4</v>
      </c>
      <c r="G56" s="129">
        <v>41</v>
      </c>
      <c r="H56" s="119">
        <v>0.42</v>
      </c>
      <c r="I56" s="130">
        <v>1.0925977379784299E-3</v>
      </c>
      <c r="K56" s="129">
        <v>41</v>
      </c>
      <c r="L56" s="119">
        <v>0.42</v>
      </c>
      <c r="M56" s="130">
        <v>2.4319545473855501E-3</v>
      </c>
      <c r="O56" s="129">
        <v>41</v>
      </c>
      <c r="P56" s="119">
        <v>0.42</v>
      </c>
      <c r="Q56" s="130">
        <v>4.0114901656728601E-4</v>
      </c>
      <c r="S56" s="129">
        <v>41</v>
      </c>
      <c r="T56" s="119">
        <v>0.42</v>
      </c>
      <c r="U56" s="130">
        <v>2.5275713349088302E-2</v>
      </c>
      <c r="W56" s="129">
        <v>41</v>
      </c>
      <c r="X56" s="119">
        <v>0.42</v>
      </c>
      <c r="Y56" s="130">
        <v>5.4763819864733203E-3</v>
      </c>
    </row>
    <row r="57" spans="3:25" x14ac:dyDescent="0.25">
      <c r="C57" s="129">
        <v>42</v>
      </c>
      <c r="D57" s="118">
        <v>0.43</v>
      </c>
      <c r="E57" s="130">
        <v>6.5275654030123105E-4</v>
      </c>
      <c r="G57" s="129">
        <v>42</v>
      </c>
      <c r="H57" s="119">
        <v>0.43</v>
      </c>
      <c r="I57" s="130">
        <v>1.1250051806954099E-3</v>
      </c>
      <c r="K57" s="129">
        <v>42</v>
      </c>
      <c r="L57" s="119">
        <v>0.43</v>
      </c>
      <c r="M57" s="130">
        <v>2.43535027519184E-3</v>
      </c>
      <c r="O57" s="129">
        <v>42</v>
      </c>
      <c r="P57" s="119">
        <v>0.43</v>
      </c>
      <c r="Q57" s="130">
        <v>4.0555092408745003E-4</v>
      </c>
      <c r="S57" s="129">
        <v>42</v>
      </c>
      <c r="T57" s="119">
        <v>0.43</v>
      </c>
      <c r="U57" s="130">
        <v>2.5048873927266398E-2</v>
      </c>
      <c r="W57" s="129">
        <v>42</v>
      </c>
      <c r="X57" s="119">
        <v>0.43</v>
      </c>
      <c r="Y57" s="130">
        <v>5.4337141320542201E-3</v>
      </c>
    </row>
    <row r="58" spans="3:25" x14ac:dyDescent="0.25">
      <c r="C58" s="129">
        <v>43</v>
      </c>
      <c r="D58" s="118">
        <v>0.44</v>
      </c>
      <c r="E58" s="130">
        <v>6.5245266908192298E-4</v>
      </c>
      <c r="G58" s="129">
        <v>43</v>
      </c>
      <c r="H58" s="119">
        <v>0.44</v>
      </c>
      <c r="I58" s="130">
        <v>1.1543074687839401E-3</v>
      </c>
      <c r="K58" s="129">
        <v>43</v>
      </c>
      <c r="L58" s="119">
        <v>0.44</v>
      </c>
      <c r="M58" s="130">
        <v>2.4366548775273801E-3</v>
      </c>
      <c r="O58" s="129">
        <v>43</v>
      </c>
      <c r="P58" s="119">
        <v>0.44</v>
      </c>
      <c r="Q58" s="130">
        <v>4.0919636313876999E-4</v>
      </c>
      <c r="S58" s="129">
        <v>43</v>
      </c>
      <c r="T58" s="119">
        <v>0.44</v>
      </c>
      <c r="U58" s="130">
        <v>2.4465216979060601E-2</v>
      </c>
      <c r="W58" s="129">
        <v>43</v>
      </c>
      <c r="X58" s="119">
        <v>0.44</v>
      </c>
      <c r="Y58" s="130">
        <v>5.41378800409278E-3</v>
      </c>
    </row>
    <row r="59" spans="3:25" x14ac:dyDescent="0.25">
      <c r="C59" s="129">
        <v>44</v>
      </c>
      <c r="D59" s="118">
        <v>0.45</v>
      </c>
      <c r="E59" s="130">
        <v>6.53353068193297E-4</v>
      </c>
      <c r="G59" s="129">
        <v>44</v>
      </c>
      <c r="H59" s="119">
        <v>0.45</v>
      </c>
      <c r="I59" s="130">
        <v>1.18063562127919E-3</v>
      </c>
      <c r="K59" s="129">
        <v>44</v>
      </c>
      <c r="L59" s="119">
        <v>0.45</v>
      </c>
      <c r="M59" s="130">
        <v>2.43513524615627E-3</v>
      </c>
      <c r="O59" s="129">
        <v>44</v>
      </c>
      <c r="P59" s="119">
        <v>0.45</v>
      </c>
      <c r="Q59" s="130">
        <v>4.12172407577652E-4</v>
      </c>
      <c r="S59" s="129">
        <v>44</v>
      </c>
      <c r="T59" s="119">
        <v>0.45</v>
      </c>
      <c r="U59" s="130">
        <v>2.3603771795733801E-2</v>
      </c>
      <c r="W59" s="129">
        <v>44</v>
      </c>
      <c r="X59" s="119">
        <v>0.45</v>
      </c>
      <c r="Y59" s="130">
        <v>5.4161198034985199E-3</v>
      </c>
    </row>
    <row r="60" spans="3:25" x14ac:dyDescent="0.25">
      <c r="C60" s="129">
        <v>45</v>
      </c>
      <c r="D60" s="118">
        <v>0.46</v>
      </c>
      <c r="E60" s="130">
        <v>6.5527485930883997E-4</v>
      </c>
      <c r="G60" s="129">
        <v>45</v>
      </c>
      <c r="H60" s="119">
        <v>0.46</v>
      </c>
      <c r="I60" s="130">
        <v>1.2021539419348199E-3</v>
      </c>
      <c r="K60" s="129">
        <v>45</v>
      </c>
      <c r="L60" s="119">
        <v>0.46</v>
      </c>
      <c r="M60" s="130">
        <v>2.4319149362027098E-3</v>
      </c>
      <c r="O60" s="129">
        <v>45</v>
      </c>
      <c r="P60" s="119">
        <v>0.46</v>
      </c>
      <c r="Q60" s="130">
        <v>4.1452500903038501E-4</v>
      </c>
      <c r="S60" s="129">
        <v>45</v>
      </c>
      <c r="T60" s="119">
        <v>0.46</v>
      </c>
      <c r="U60" s="130">
        <v>2.2548578158272201E-2</v>
      </c>
      <c r="W60" s="129">
        <v>45</v>
      </c>
      <c r="X60" s="119">
        <v>0.46</v>
      </c>
      <c r="Y60" s="130">
        <v>5.4387204768429299E-3</v>
      </c>
    </row>
    <row r="61" spans="3:25" x14ac:dyDescent="0.25">
      <c r="C61" s="129">
        <v>46</v>
      </c>
      <c r="D61" s="118">
        <v>0.47</v>
      </c>
      <c r="E61" s="130">
        <v>6.5791746290640803E-4</v>
      </c>
      <c r="G61" s="129">
        <v>46</v>
      </c>
      <c r="H61" s="119">
        <v>0.47</v>
      </c>
      <c r="I61" s="130">
        <v>1.21704823449487E-3</v>
      </c>
      <c r="K61" s="129">
        <v>46</v>
      </c>
      <c r="L61" s="119">
        <v>0.47</v>
      </c>
      <c r="M61" s="130">
        <v>2.4278492979341402E-3</v>
      </c>
      <c r="O61" s="129">
        <v>46</v>
      </c>
      <c r="P61" s="119">
        <v>0.47</v>
      </c>
      <c r="Q61" s="130">
        <v>4.16046424326486E-4</v>
      </c>
      <c r="S61" s="129">
        <v>46</v>
      </c>
      <c r="T61" s="119">
        <v>0.47</v>
      </c>
      <c r="U61" s="130">
        <v>2.1380149195834499E-2</v>
      </c>
      <c r="W61" s="129">
        <v>46</v>
      </c>
      <c r="X61" s="119">
        <v>0.47</v>
      </c>
      <c r="Y61" s="130">
        <v>5.4786906431700602E-3</v>
      </c>
    </row>
    <row r="62" spans="3:25" x14ac:dyDescent="0.25">
      <c r="C62" s="129">
        <v>47</v>
      </c>
      <c r="D62" s="118">
        <v>0.48</v>
      </c>
      <c r="E62" s="130">
        <v>6.6103766423255205E-4</v>
      </c>
      <c r="G62" s="129">
        <v>47</v>
      </c>
      <c r="H62" s="119">
        <v>0.48</v>
      </c>
      <c r="I62" s="130">
        <v>1.2254214587760299E-3</v>
      </c>
      <c r="K62" s="129">
        <v>47</v>
      </c>
      <c r="L62" s="119">
        <v>0.48</v>
      </c>
      <c r="M62" s="130">
        <v>2.4235330340723399E-3</v>
      </c>
      <c r="O62" s="129">
        <v>47</v>
      </c>
      <c r="P62" s="119">
        <v>0.48</v>
      </c>
      <c r="Q62" s="130">
        <v>4.1694090217820798E-4</v>
      </c>
      <c r="S62" s="129">
        <v>47</v>
      </c>
      <c r="T62" s="119">
        <v>0.48</v>
      </c>
      <c r="U62" s="130">
        <v>2.0169876087969701E-2</v>
      </c>
      <c r="W62" s="129">
        <v>47</v>
      </c>
      <c r="X62" s="119">
        <v>0.48</v>
      </c>
      <c r="Y62" s="130">
        <v>5.53272207520299E-3</v>
      </c>
    </row>
    <row r="63" spans="3:25" x14ac:dyDescent="0.25">
      <c r="C63" s="129">
        <v>48</v>
      </c>
      <c r="D63" s="118">
        <v>0.49</v>
      </c>
      <c r="E63" s="130">
        <v>6.6445657378470802E-4</v>
      </c>
      <c r="G63" s="129">
        <v>48</v>
      </c>
      <c r="H63" s="119">
        <v>0.49</v>
      </c>
      <c r="I63" s="130">
        <v>1.2276306552958601E-3</v>
      </c>
      <c r="K63" s="129">
        <v>48</v>
      </c>
      <c r="L63" s="119">
        <v>0.49</v>
      </c>
      <c r="M63" s="130">
        <v>2.4194597605074002E-3</v>
      </c>
      <c r="O63" s="129">
        <v>48</v>
      </c>
      <c r="P63" s="119">
        <v>0.49</v>
      </c>
      <c r="Q63" s="130">
        <v>4.1742042058563598E-4</v>
      </c>
      <c r="S63" s="129">
        <v>48</v>
      </c>
      <c r="T63" s="119">
        <v>0.49</v>
      </c>
      <c r="U63" s="130">
        <v>1.8976955809484899E-2</v>
      </c>
      <c r="W63" s="129">
        <v>48</v>
      </c>
      <c r="X63" s="119">
        <v>0.49</v>
      </c>
      <c r="Y63" s="130">
        <v>5.5975393647515904E-3</v>
      </c>
    </row>
    <row r="64" spans="3:25" x14ac:dyDescent="0.25">
      <c r="C64" s="129">
        <v>49</v>
      </c>
      <c r="D64" s="118">
        <v>0.5</v>
      </c>
      <c r="E64" s="130">
        <v>6.6797438855282902E-4</v>
      </c>
      <c r="G64" s="129">
        <v>49</v>
      </c>
      <c r="H64" s="119">
        <v>0.5</v>
      </c>
      <c r="I64" s="130">
        <v>1.22420063908581E-3</v>
      </c>
      <c r="K64" s="129">
        <v>49</v>
      </c>
      <c r="L64" s="119">
        <v>0.5</v>
      </c>
      <c r="M64" s="130">
        <v>2.4160288914759601E-3</v>
      </c>
      <c r="O64" s="129">
        <v>49</v>
      </c>
      <c r="P64" s="119">
        <v>0.5</v>
      </c>
      <c r="Q64" s="130">
        <v>4.1787880309947001E-4</v>
      </c>
      <c r="S64" s="129">
        <v>49</v>
      </c>
      <c r="T64" s="119">
        <v>0.5</v>
      </c>
      <c r="U64" s="130">
        <v>1.7847283058438902E-2</v>
      </c>
      <c r="W64" s="129">
        <v>49</v>
      </c>
      <c r="X64" s="119">
        <v>0.5</v>
      </c>
      <c r="Y64" s="130">
        <v>5.6702572159320203E-3</v>
      </c>
    </row>
    <row r="65" spans="3:25" x14ac:dyDescent="0.25">
      <c r="C65" s="129">
        <v>50</v>
      </c>
      <c r="D65" s="118">
        <v>0.51</v>
      </c>
      <c r="E65" s="130">
        <v>6.7134004363800302E-4</v>
      </c>
      <c r="G65" s="129">
        <v>50</v>
      </c>
      <c r="H65" s="119">
        <v>0.51</v>
      </c>
      <c r="I65" s="130">
        <v>1.21575365078E-3</v>
      </c>
      <c r="K65" s="129">
        <v>50</v>
      </c>
      <c r="L65" s="119">
        <v>0.51</v>
      </c>
      <c r="M65" s="130">
        <v>2.4135904636045599E-3</v>
      </c>
      <c r="O65" s="129">
        <v>50</v>
      </c>
      <c r="P65" s="119">
        <v>0.51</v>
      </c>
      <c r="Q65" s="130">
        <v>4.1847590580335102E-4</v>
      </c>
      <c r="S65" s="129">
        <v>50</v>
      </c>
      <c r="T65" s="119">
        <v>0.51</v>
      </c>
      <c r="U65" s="130">
        <v>1.6813741052988499E-2</v>
      </c>
      <c r="W65" s="129">
        <v>50</v>
      </c>
      <c r="X65" s="119">
        <v>0.51</v>
      </c>
      <c r="Y65" s="130">
        <v>5.7487920519306603E-3</v>
      </c>
    </row>
    <row r="66" spans="3:25" x14ac:dyDescent="0.25">
      <c r="C66" s="129">
        <v>51</v>
      </c>
      <c r="D66" s="118">
        <v>0.52</v>
      </c>
      <c r="E66" s="130">
        <v>6.7428467302290903E-4</v>
      </c>
      <c r="G66" s="129">
        <v>51</v>
      </c>
      <c r="H66" s="119">
        <v>0.52</v>
      </c>
      <c r="I66" s="130">
        <v>1.20295474626016E-3</v>
      </c>
      <c r="K66" s="129">
        <v>51</v>
      </c>
      <c r="L66" s="119">
        <v>0.52</v>
      </c>
      <c r="M66" s="130">
        <v>2.4122471956086701E-3</v>
      </c>
      <c r="O66" s="129">
        <v>51</v>
      </c>
      <c r="P66" s="119">
        <v>0.52</v>
      </c>
      <c r="Q66" s="130">
        <v>4.1925458678475998E-4</v>
      </c>
      <c r="S66" s="129">
        <v>51</v>
      </c>
      <c r="T66" s="119">
        <v>0.52</v>
      </c>
      <c r="U66" s="130">
        <v>1.5897392193033402E-2</v>
      </c>
      <c r="W66" s="129">
        <v>51</v>
      </c>
      <c r="X66" s="119">
        <v>0.52</v>
      </c>
      <c r="Y66" s="130">
        <v>5.8318006260167201E-3</v>
      </c>
    </row>
    <row r="67" spans="3:25" x14ac:dyDescent="0.25">
      <c r="C67" s="129">
        <v>52</v>
      </c>
      <c r="D67" s="118">
        <v>0.53</v>
      </c>
      <c r="E67" s="130">
        <v>6.7668309675907403E-4</v>
      </c>
      <c r="G67" s="129">
        <v>52</v>
      </c>
      <c r="H67" s="119">
        <v>0.53</v>
      </c>
      <c r="I67" s="130">
        <v>1.1864713949048299E-3</v>
      </c>
      <c r="K67" s="129">
        <v>52</v>
      </c>
      <c r="L67" s="119">
        <v>0.53</v>
      </c>
      <c r="M67" s="130">
        <v>2.41192009889702E-3</v>
      </c>
      <c r="O67" s="129">
        <v>52</v>
      </c>
      <c r="P67" s="119">
        <v>0.53</v>
      </c>
      <c r="Q67" s="130">
        <v>4.2018503655724698E-4</v>
      </c>
      <c r="S67" s="129">
        <v>52</v>
      </c>
      <c r="T67" s="119">
        <v>0.53</v>
      </c>
      <c r="U67" s="130">
        <v>1.51091666403217E-2</v>
      </c>
      <c r="W67" s="129">
        <v>52</v>
      </c>
      <c r="X67" s="119">
        <v>0.53</v>
      </c>
      <c r="Y67" s="130">
        <v>5.9798229793544501E-3</v>
      </c>
    </row>
    <row r="68" spans="3:25" x14ac:dyDescent="0.25">
      <c r="C68" s="129">
        <v>53</v>
      </c>
      <c r="D68" s="118">
        <v>0.54</v>
      </c>
      <c r="E68" s="130">
        <v>6.78513205849887E-4</v>
      </c>
      <c r="G68" s="129">
        <v>53</v>
      </c>
      <c r="H68" s="119">
        <v>0.54</v>
      </c>
      <c r="I68" s="130">
        <v>1.16694515725707E-3</v>
      </c>
      <c r="K68" s="129">
        <v>53</v>
      </c>
      <c r="L68" s="119">
        <v>0.54</v>
      </c>
      <c r="M68" s="130">
        <v>2.4126430296194002E-3</v>
      </c>
      <c r="O68" s="129">
        <v>53</v>
      </c>
      <c r="P68" s="119">
        <v>0.54</v>
      </c>
      <c r="Q68" s="130">
        <v>4.2104658652451402E-4</v>
      </c>
      <c r="S68" s="129">
        <v>53</v>
      </c>
      <c r="T68" s="119">
        <v>0.54</v>
      </c>
      <c r="U68" s="130">
        <v>1.4451748558364201E-2</v>
      </c>
      <c r="W68" s="129">
        <v>53</v>
      </c>
      <c r="X68" s="119">
        <v>0.54</v>
      </c>
      <c r="Y68" s="130">
        <v>6.1474979760807701E-3</v>
      </c>
    </row>
    <row r="69" spans="3:25" x14ac:dyDescent="0.25">
      <c r="C69" s="129">
        <v>54</v>
      </c>
      <c r="D69" s="118">
        <v>0.55000000000000004</v>
      </c>
      <c r="E69" s="130">
        <v>6.7973072099715903E-4</v>
      </c>
      <c r="G69" s="129">
        <v>54</v>
      </c>
      <c r="H69" s="119">
        <v>0.55000000000000004</v>
      </c>
      <c r="I69" s="130">
        <v>1.14497316633956E-3</v>
      </c>
      <c r="K69" s="129">
        <v>54</v>
      </c>
      <c r="L69" s="119">
        <v>0.55000000000000004</v>
      </c>
      <c r="M69" s="130">
        <v>2.4159662614851199E-3</v>
      </c>
      <c r="O69" s="129">
        <v>54</v>
      </c>
      <c r="P69" s="119">
        <v>0.55000000000000004</v>
      </c>
      <c r="Q69" s="130">
        <v>4.2355279223518099E-4</v>
      </c>
      <c r="S69" s="129">
        <v>54</v>
      </c>
      <c r="T69" s="119">
        <v>0.55000000000000004</v>
      </c>
      <c r="U69" s="130">
        <v>1.3921451772875701E-2</v>
      </c>
      <c r="W69" s="129">
        <v>54</v>
      </c>
      <c r="X69" s="119">
        <v>0.55000000000000004</v>
      </c>
      <c r="Y69" s="130">
        <v>6.3184341359453899E-3</v>
      </c>
    </row>
    <row r="70" spans="3:25" x14ac:dyDescent="0.25">
      <c r="C70" s="129">
        <v>55</v>
      </c>
      <c r="D70" s="118">
        <v>0.56000000000000005</v>
      </c>
      <c r="E70" s="130">
        <v>6.8014877302577804E-4</v>
      </c>
      <c r="G70" s="129">
        <v>55</v>
      </c>
      <c r="H70" s="119">
        <v>0.56000000000000005</v>
      </c>
      <c r="I70" s="130">
        <v>1.12109725470895E-3</v>
      </c>
      <c r="K70" s="129">
        <v>55</v>
      </c>
      <c r="L70" s="119">
        <v>0.56000000000000005</v>
      </c>
      <c r="M70" s="130">
        <v>2.4190640319585199E-3</v>
      </c>
      <c r="O70" s="129">
        <v>55</v>
      </c>
      <c r="P70" s="119">
        <v>0.56000000000000005</v>
      </c>
      <c r="Q70" s="130">
        <v>4.2531663101025698E-4</v>
      </c>
      <c r="S70" s="129">
        <v>55</v>
      </c>
      <c r="T70" s="119">
        <v>0.56000000000000005</v>
      </c>
      <c r="U70" s="130">
        <v>1.3509952643007301E-2</v>
      </c>
      <c r="W70" s="129">
        <v>55</v>
      </c>
      <c r="X70" s="119">
        <v>0.56000000000000005</v>
      </c>
      <c r="Y70" s="130">
        <v>6.4890392499431003E-3</v>
      </c>
    </row>
    <row r="71" spans="3:25" x14ac:dyDescent="0.25">
      <c r="C71" s="129">
        <v>56</v>
      </c>
      <c r="D71" s="118">
        <v>0.56999999999999995</v>
      </c>
      <c r="E71" s="130">
        <v>6.7976626699225995E-4</v>
      </c>
      <c r="G71" s="129">
        <v>56</v>
      </c>
      <c r="H71" s="119">
        <v>0.56999999999999995</v>
      </c>
      <c r="I71" s="130">
        <v>1.0957988228506999E-3</v>
      </c>
      <c r="K71" s="129">
        <v>56</v>
      </c>
      <c r="L71" s="119">
        <v>0.56999999999999995</v>
      </c>
      <c r="M71" s="130">
        <v>2.4351174257700599E-3</v>
      </c>
      <c r="O71" s="129">
        <v>56</v>
      </c>
      <c r="P71" s="119">
        <v>0.56999999999999995</v>
      </c>
      <c r="Q71" s="130">
        <v>4.2642713572143301E-4</v>
      </c>
      <c r="S71" s="129">
        <v>56</v>
      </c>
      <c r="T71" s="119">
        <v>0.56999999999999995</v>
      </c>
      <c r="U71" s="130">
        <v>1.32058065603202E-2</v>
      </c>
      <c r="W71" s="129">
        <v>56</v>
      </c>
      <c r="X71" s="119">
        <v>0.56999999999999995</v>
      </c>
      <c r="Y71" s="130">
        <v>6.6559109060652403E-3</v>
      </c>
    </row>
    <row r="72" spans="3:25" x14ac:dyDescent="0.25">
      <c r="C72" s="129">
        <v>57</v>
      </c>
      <c r="D72" s="118">
        <v>0.57999999999999996</v>
      </c>
      <c r="E72" s="130">
        <v>6.7861070589314901E-4</v>
      </c>
      <c r="G72" s="129">
        <v>57</v>
      </c>
      <c r="H72" s="119">
        <v>0.57999999999999996</v>
      </c>
      <c r="I72" s="130">
        <v>1.0694978504990299E-3</v>
      </c>
      <c r="K72" s="129">
        <v>57</v>
      </c>
      <c r="L72" s="119">
        <v>0.57999999999999996</v>
      </c>
      <c r="M72" s="130">
        <v>2.4620607599498399E-3</v>
      </c>
      <c r="O72" s="129">
        <v>57</v>
      </c>
      <c r="P72" s="119">
        <v>0.57999999999999996</v>
      </c>
      <c r="Q72" s="130">
        <v>4.2700818799809999E-4</v>
      </c>
      <c r="S72" s="129">
        <v>57</v>
      </c>
      <c r="T72" s="119">
        <v>0.57999999999999996</v>
      </c>
      <c r="U72" s="130">
        <v>1.29957170027387E-2</v>
      </c>
      <c r="W72" s="129">
        <v>57</v>
      </c>
      <c r="X72" s="119">
        <v>0.57999999999999996</v>
      </c>
      <c r="Y72" s="130">
        <v>6.8159586092047999E-3</v>
      </c>
    </row>
    <row r="73" spans="3:25" x14ac:dyDescent="0.25">
      <c r="C73" s="129">
        <v>58</v>
      </c>
      <c r="D73" s="118">
        <v>0.59</v>
      </c>
      <c r="E73" s="130">
        <v>6.7674504228203895E-4</v>
      </c>
      <c r="G73" s="129">
        <v>58</v>
      </c>
      <c r="H73" s="119">
        <v>0.59</v>
      </c>
      <c r="I73" s="130">
        <v>1.0425547607284E-3</v>
      </c>
      <c r="K73" s="129">
        <v>58</v>
      </c>
      <c r="L73" s="119">
        <v>0.59</v>
      </c>
      <c r="M73" s="130">
        <v>2.4869095241139799E-3</v>
      </c>
      <c r="O73" s="129">
        <v>58</v>
      </c>
      <c r="P73" s="119">
        <v>0.59</v>
      </c>
      <c r="Q73" s="130">
        <v>4.2699717055653399E-4</v>
      </c>
      <c r="S73" s="129">
        <v>58</v>
      </c>
      <c r="T73" s="119">
        <v>0.59</v>
      </c>
      <c r="U73" s="130">
        <v>1.28655549869923E-2</v>
      </c>
      <c r="W73" s="129">
        <v>58</v>
      </c>
      <c r="X73" s="119">
        <v>0.59</v>
      </c>
      <c r="Y73" s="130">
        <v>6.9664819926171899E-3</v>
      </c>
    </row>
    <row r="74" spans="3:25" x14ac:dyDescent="0.25">
      <c r="C74" s="129">
        <v>59</v>
      </c>
      <c r="D74" s="118">
        <v>0.6</v>
      </c>
      <c r="E74" s="130">
        <v>6.7408262248598897E-4</v>
      </c>
      <c r="G74" s="129">
        <v>59</v>
      </c>
      <c r="H74" s="119">
        <v>0.6</v>
      </c>
      <c r="I74" s="130">
        <v>1.01527412964296E-3</v>
      </c>
      <c r="K74" s="129">
        <v>59</v>
      </c>
      <c r="L74" s="119">
        <v>0.6</v>
      </c>
      <c r="M74" s="130">
        <v>2.5089510594536999E-3</v>
      </c>
      <c r="O74" s="129">
        <v>59</v>
      </c>
      <c r="P74" s="119">
        <v>0.6</v>
      </c>
      <c r="Q74" s="130">
        <v>4.26425206927402E-4</v>
      </c>
      <c r="S74" s="129">
        <v>59</v>
      </c>
      <c r="T74" s="119">
        <v>0.6</v>
      </c>
      <c r="U74" s="130">
        <v>1.28011449501024E-2</v>
      </c>
      <c r="W74" s="129">
        <v>59</v>
      </c>
      <c r="X74" s="119">
        <v>0.6</v>
      </c>
      <c r="Y74" s="130">
        <v>7.1052126655553197E-3</v>
      </c>
    </row>
    <row r="75" spans="3:25" x14ac:dyDescent="0.25">
      <c r="C75" s="129">
        <v>60</v>
      </c>
      <c r="D75" s="118">
        <v>0.61</v>
      </c>
      <c r="E75" s="130">
        <v>6.7058903493734303E-4</v>
      </c>
      <c r="G75" s="129">
        <v>60</v>
      </c>
      <c r="H75" s="119">
        <v>0.61</v>
      </c>
      <c r="I75" s="130">
        <v>9.879094794107441E-4</v>
      </c>
      <c r="K75" s="129">
        <v>60</v>
      </c>
      <c r="L75" s="119">
        <v>0.61</v>
      </c>
      <c r="M75" s="130">
        <v>2.52804696536641E-3</v>
      </c>
      <c r="O75" s="129">
        <v>60</v>
      </c>
      <c r="P75" s="119">
        <v>0.61</v>
      </c>
      <c r="Q75" s="130">
        <v>4.2529805780696902E-4</v>
      </c>
      <c r="S75" s="129">
        <v>60</v>
      </c>
      <c r="T75" s="119">
        <v>0.61</v>
      </c>
      <c r="U75" s="130">
        <v>1.2788843262133399E-2</v>
      </c>
      <c r="W75" s="129">
        <v>60</v>
      </c>
      <c r="X75" s="119">
        <v>0.61</v>
      </c>
      <c r="Y75" s="130">
        <v>7.2303272686102104E-3</v>
      </c>
    </row>
    <row r="76" spans="3:25" x14ac:dyDescent="0.25">
      <c r="C76" s="129">
        <v>61</v>
      </c>
      <c r="D76" s="118">
        <v>0.62</v>
      </c>
      <c r="E76" s="130">
        <v>6.6626170392183903E-4</v>
      </c>
      <c r="G76" s="129">
        <v>61</v>
      </c>
      <c r="H76" s="119">
        <v>0.62</v>
      </c>
      <c r="I76" s="130">
        <v>9.60668595596947E-4</v>
      </c>
      <c r="K76" s="129">
        <v>61</v>
      </c>
      <c r="L76" s="119">
        <v>0.62</v>
      </c>
      <c r="M76" s="130">
        <v>2.54435085951103E-3</v>
      </c>
      <c r="O76" s="129">
        <v>61</v>
      </c>
      <c r="P76" s="119">
        <v>0.62</v>
      </c>
      <c r="Q76" s="130">
        <v>4.2368955908864402E-4</v>
      </c>
      <c r="S76" s="129">
        <v>61</v>
      </c>
      <c r="T76" s="119">
        <v>0.62</v>
      </c>
      <c r="U76" s="130">
        <v>1.2815940059286201E-2</v>
      </c>
      <c r="W76" s="129">
        <v>61</v>
      </c>
      <c r="X76" s="119">
        <v>0.62</v>
      </c>
      <c r="Y76" s="130">
        <v>7.3404387615643102E-3</v>
      </c>
    </row>
    <row r="77" spans="3:25" x14ac:dyDescent="0.25">
      <c r="C77" s="129">
        <v>62</v>
      </c>
      <c r="D77" s="118">
        <v>0.63</v>
      </c>
      <c r="E77" s="130">
        <v>6.6124827551274502E-4</v>
      </c>
      <c r="G77" s="129">
        <v>62</v>
      </c>
      <c r="H77" s="119">
        <v>0.63</v>
      </c>
      <c r="I77" s="130">
        <v>9.3371897283058003E-4</v>
      </c>
      <c r="K77" s="129">
        <v>62</v>
      </c>
      <c r="L77" s="119">
        <v>0.63</v>
      </c>
      <c r="M77" s="130">
        <v>2.5579542898939499E-3</v>
      </c>
      <c r="O77" s="129">
        <v>62</v>
      </c>
      <c r="P77" s="119">
        <v>0.63</v>
      </c>
      <c r="Q77" s="130">
        <v>4.2166811514556299E-4</v>
      </c>
      <c r="S77" s="129">
        <v>62</v>
      </c>
      <c r="T77" s="119">
        <v>0.63</v>
      </c>
      <c r="U77" s="130">
        <v>1.28709157619893E-2</v>
      </c>
      <c r="W77" s="129">
        <v>62</v>
      </c>
      <c r="X77" s="119">
        <v>0.63</v>
      </c>
      <c r="Y77" s="130">
        <v>7.4345721139363599E-3</v>
      </c>
    </row>
    <row r="78" spans="3:25" x14ac:dyDescent="0.25">
      <c r="C78" s="129">
        <v>63</v>
      </c>
      <c r="D78" s="118">
        <v>0.64</v>
      </c>
      <c r="E78" s="130">
        <v>6.5567052674405995E-4</v>
      </c>
      <c r="G78" s="129">
        <v>63</v>
      </c>
      <c r="H78" s="119">
        <v>0.64</v>
      </c>
      <c r="I78" s="130">
        <v>9.0719312005589701E-4</v>
      </c>
      <c r="K78" s="129">
        <v>63</v>
      </c>
      <c r="L78" s="119">
        <v>0.64</v>
      </c>
      <c r="M78" s="130">
        <v>2.56908637133177E-3</v>
      </c>
      <c r="O78" s="129">
        <v>63</v>
      </c>
      <c r="P78" s="119">
        <v>0.64</v>
      </c>
      <c r="Q78" s="130">
        <v>4.1927797865104699E-4</v>
      </c>
      <c r="S78" s="129">
        <v>63</v>
      </c>
      <c r="T78" s="119">
        <v>0.64</v>
      </c>
      <c r="U78" s="130">
        <v>1.2943581937347501E-2</v>
      </c>
      <c r="W78" s="129">
        <v>63</v>
      </c>
      <c r="X78" s="119">
        <v>0.64</v>
      </c>
      <c r="Y78" s="130">
        <v>7.5121295896283004E-3</v>
      </c>
    </row>
    <row r="79" spans="3:25" x14ac:dyDescent="0.25">
      <c r="C79" s="129">
        <v>64</v>
      </c>
      <c r="D79" s="118">
        <v>0.65</v>
      </c>
      <c r="E79" s="130">
        <v>6.4965336983761304E-4</v>
      </c>
      <c r="G79" s="129">
        <v>64</v>
      </c>
      <c r="H79" s="119">
        <v>0.65</v>
      </c>
      <c r="I79" s="130">
        <v>8.8119355331038596E-4</v>
      </c>
      <c r="K79" s="129">
        <v>64</v>
      </c>
      <c r="L79" s="119">
        <v>0.65</v>
      </c>
      <c r="M79" s="130">
        <v>2.57784444306628E-3</v>
      </c>
      <c r="O79" s="129">
        <v>64</v>
      </c>
      <c r="P79" s="119">
        <v>0.65</v>
      </c>
      <c r="Q79" s="130">
        <v>4.1673217111680801E-4</v>
      </c>
      <c r="S79" s="129">
        <v>64</v>
      </c>
      <c r="T79" s="119">
        <v>0.65</v>
      </c>
      <c r="U79" s="130">
        <v>1.3025133122724001E-2</v>
      </c>
      <c r="W79" s="129">
        <v>64</v>
      </c>
      <c r="X79" s="119">
        <v>0.65</v>
      </c>
      <c r="Y79" s="130">
        <v>7.5728498339242504E-3</v>
      </c>
    </row>
    <row r="80" spans="3:25" x14ac:dyDescent="0.25">
      <c r="C80" s="129">
        <v>65</v>
      </c>
      <c r="D80" s="118">
        <v>0.66</v>
      </c>
      <c r="E80" s="130">
        <v>6.4315055327984305E-4</v>
      </c>
      <c r="G80" s="129">
        <v>65</v>
      </c>
      <c r="H80" s="119">
        <v>0.66</v>
      </c>
      <c r="I80" s="130">
        <v>8.5579737559296595E-4</v>
      </c>
      <c r="K80" s="129">
        <v>65</v>
      </c>
      <c r="L80" s="119">
        <v>0.66</v>
      </c>
      <c r="M80" s="130">
        <v>2.5843834023516299E-3</v>
      </c>
      <c r="O80" s="129">
        <v>65</v>
      </c>
      <c r="P80" s="119">
        <v>0.66</v>
      </c>
      <c r="Q80" s="130">
        <v>4.1413019941998299E-4</v>
      </c>
      <c r="S80" s="129">
        <v>65</v>
      </c>
      <c r="T80" s="119">
        <v>0.66</v>
      </c>
      <c r="U80" s="130">
        <v>1.3108132575150399E-2</v>
      </c>
      <c r="W80" s="129">
        <v>65</v>
      </c>
      <c r="X80" s="119">
        <v>0.66</v>
      </c>
      <c r="Y80" s="130">
        <v>7.6167640556777999E-3</v>
      </c>
    </row>
    <row r="81" spans="3:25" x14ac:dyDescent="0.25">
      <c r="C81" s="129">
        <v>66</v>
      </c>
      <c r="D81" s="118">
        <v>0.67</v>
      </c>
      <c r="E81" s="130">
        <v>6.3616733530658001E-4</v>
      </c>
      <c r="G81" s="129">
        <v>66</v>
      </c>
      <c r="H81" s="119">
        <v>0.67</v>
      </c>
      <c r="I81" s="130">
        <v>8.3106039500055603E-4</v>
      </c>
      <c r="K81" s="129">
        <v>66</v>
      </c>
      <c r="L81" s="119">
        <v>0.67</v>
      </c>
      <c r="M81" s="130">
        <v>2.5888558059649599E-3</v>
      </c>
      <c r="O81" s="129">
        <v>66</v>
      </c>
      <c r="P81" s="119">
        <v>0.67</v>
      </c>
      <c r="Q81" s="130">
        <v>4.11932978830209E-4</v>
      </c>
      <c r="S81" s="129">
        <v>66</v>
      </c>
      <c r="T81" s="119">
        <v>0.67</v>
      </c>
      <c r="U81" s="130">
        <v>1.31864511322818E-2</v>
      </c>
      <c r="W81" s="129">
        <v>66</v>
      </c>
      <c r="X81" s="119">
        <v>0.67</v>
      </c>
      <c r="Y81" s="130">
        <v>7.6441517881686103E-3</v>
      </c>
    </row>
    <row r="82" spans="3:25" x14ac:dyDescent="0.25">
      <c r="C82" s="129">
        <v>67</v>
      </c>
      <c r="D82" s="118">
        <v>0.68</v>
      </c>
      <c r="E82" s="130">
        <v>6.2872271061742804E-4</v>
      </c>
      <c r="G82" s="129">
        <v>67</v>
      </c>
      <c r="H82" s="119">
        <v>0.68</v>
      </c>
      <c r="I82" s="130">
        <v>8.0702076834283205E-4</v>
      </c>
      <c r="K82" s="129">
        <v>67</v>
      </c>
      <c r="L82" s="119">
        <v>0.68</v>
      </c>
      <c r="M82" s="130">
        <v>2.5913543414596901E-3</v>
      </c>
      <c r="O82" s="129">
        <v>67</v>
      </c>
      <c r="P82" s="119">
        <v>0.68</v>
      </c>
      <c r="Q82" s="130">
        <v>4.0999931690654298E-4</v>
      </c>
      <c r="S82" s="129">
        <v>67</v>
      </c>
      <c r="T82" s="119">
        <v>0.68</v>
      </c>
      <c r="U82" s="130">
        <v>1.32551747647174E-2</v>
      </c>
      <c r="W82" s="129">
        <v>67</v>
      </c>
      <c r="X82" s="119">
        <v>0.68</v>
      </c>
      <c r="Y82" s="130">
        <v>7.6554980241704002E-3</v>
      </c>
    </row>
    <row r="83" spans="3:25" x14ac:dyDescent="0.25">
      <c r="C83" s="129">
        <v>68</v>
      </c>
      <c r="D83" s="118">
        <v>0.69</v>
      </c>
      <c r="E83" s="130">
        <v>6.2087217513666598E-4</v>
      </c>
      <c r="G83" s="129">
        <v>68</v>
      </c>
      <c r="H83" s="119">
        <v>0.69</v>
      </c>
      <c r="I83" s="130">
        <v>7.8370218160580196E-4</v>
      </c>
      <c r="K83" s="129">
        <v>68</v>
      </c>
      <c r="L83" s="119">
        <v>0.69</v>
      </c>
      <c r="M83" s="130">
        <v>2.5919964860846001E-3</v>
      </c>
      <c r="O83" s="129">
        <v>68</v>
      </c>
      <c r="P83" s="119">
        <v>0.69</v>
      </c>
      <c r="Q83" s="130">
        <v>4.08166058725153E-4</v>
      </c>
      <c r="S83" s="129">
        <v>68</v>
      </c>
      <c r="T83" s="119">
        <v>0.69</v>
      </c>
      <c r="U83" s="130">
        <v>1.33104931358445E-2</v>
      </c>
      <c r="W83" s="129">
        <v>68</v>
      </c>
      <c r="X83" s="119">
        <v>0.69</v>
      </c>
      <c r="Y83" s="130">
        <v>7.6514529548897502E-3</v>
      </c>
    </row>
    <row r="84" spans="3:25" x14ac:dyDescent="0.25">
      <c r="C84" s="129">
        <v>69</v>
      </c>
      <c r="D84" s="118">
        <v>0.7</v>
      </c>
      <c r="E84" s="130">
        <v>6.1264724665574901E-4</v>
      </c>
      <c r="G84" s="129">
        <v>69</v>
      </c>
      <c r="H84" s="119">
        <v>0.7</v>
      </c>
      <c r="I84" s="130">
        <v>7.61116593946303E-4</v>
      </c>
      <c r="K84" s="129">
        <v>69</v>
      </c>
      <c r="L84" s="119">
        <v>0.7</v>
      </c>
      <c r="M84" s="130">
        <v>2.5909125977473901E-3</v>
      </c>
      <c r="O84" s="129">
        <v>69</v>
      </c>
      <c r="P84" s="119">
        <v>0.7</v>
      </c>
      <c r="Q84" s="130">
        <v>4.0639109820523201E-4</v>
      </c>
      <c r="S84" s="129">
        <v>69</v>
      </c>
      <c r="T84" s="119">
        <v>0.7</v>
      </c>
      <c r="U84" s="130">
        <v>1.33495786430244E-2</v>
      </c>
      <c r="W84" s="129">
        <v>69</v>
      </c>
      <c r="X84" s="119">
        <v>0.7</v>
      </c>
      <c r="Y84" s="130">
        <v>7.6327950904753498E-3</v>
      </c>
    </row>
    <row r="85" spans="3:25" x14ac:dyDescent="0.25">
      <c r="C85" s="129">
        <v>70</v>
      </c>
      <c r="D85" s="118">
        <v>0.71</v>
      </c>
      <c r="E85" s="130">
        <v>6.0408142129427097E-4</v>
      </c>
      <c r="G85" s="129">
        <v>70</v>
      </c>
      <c r="H85" s="119">
        <v>0.71</v>
      </c>
      <c r="I85" s="130">
        <v>7.39266580760153E-4</v>
      </c>
      <c r="K85" s="129">
        <v>70</v>
      </c>
      <c r="L85" s="119">
        <v>0.71</v>
      </c>
      <c r="M85" s="130">
        <v>2.5882097521259199E-3</v>
      </c>
      <c r="O85" s="129">
        <v>70</v>
      </c>
      <c r="P85" s="119">
        <v>0.71</v>
      </c>
      <c r="Q85" s="130">
        <v>4.0462066194919003E-4</v>
      </c>
      <c r="S85" s="129">
        <v>70</v>
      </c>
      <c r="T85" s="119">
        <v>0.71</v>
      </c>
      <c r="U85" s="130">
        <v>1.33704630127854E-2</v>
      </c>
      <c r="W85" s="129">
        <v>70</v>
      </c>
      <c r="X85" s="119">
        <v>0.71</v>
      </c>
      <c r="Y85" s="130">
        <v>7.6003981890176899E-3</v>
      </c>
    </row>
    <row r="86" spans="3:25" x14ac:dyDescent="0.25">
      <c r="C86" s="129">
        <v>71</v>
      </c>
      <c r="D86" s="118">
        <v>0.72</v>
      </c>
      <c r="E86" s="130">
        <v>5.9524718663170502E-4</v>
      </c>
      <c r="G86" s="129">
        <v>71</v>
      </c>
      <c r="H86" s="119">
        <v>0.72</v>
      </c>
      <c r="I86" s="130">
        <v>7.1814731564130295E-4</v>
      </c>
      <c r="K86" s="129">
        <v>71</v>
      </c>
      <c r="L86" s="119">
        <v>0.72</v>
      </c>
      <c r="M86" s="130">
        <v>2.5840252621626902E-3</v>
      </c>
      <c r="O86" s="129">
        <v>71</v>
      </c>
      <c r="P86" s="119">
        <v>0.72</v>
      </c>
      <c r="Q86" s="130">
        <v>4.0281471805709001E-4</v>
      </c>
      <c r="S86" s="129">
        <v>71</v>
      </c>
      <c r="T86" s="119">
        <v>0.72</v>
      </c>
      <c r="U86" s="130">
        <v>1.3371916545934601E-2</v>
      </c>
      <c r="W86" s="129">
        <v>71</v>
      </c>
      <c r="X86" s="119">
        <v>0.72</v>
      </c>
      <c r="Y86" s="130">
        <v>7.5552021567739502E-3</v>
      </c>
    </row>
    <row r="87" spans="3:25" x14ac:dyDescent="0.25">
      <c r="C87" s="129">
        <v>72</v>
      </c>
      <c r="D87" s="118">
        <v>0.73</v>
      </c>
      <c r="E87" s="130">
        <v>5.8614224803456402E-4</v>
      </c>
      <c r="G87" s="129">
        <v>72</v>
      </c>
      <c r="H87" s="119">
        <v>0.73</v>
      </c>
      <c r="I87" s="130">
        <v>6.9774823215988397E-4</v>
      </c>
      <c r="K87" s="129">
        <v>72</v>
      </c>
      <c r="L87" s="119">
        <v>0.73</v>
      </c>
      <c r="M87" s="130">
        <v>2.57853088417243E-3</v>
      </c>
      <c r="O87" s="129">
        <v>72</v>
      </c>
      <c r="P87" s="119">
        <v>0.73</v>
      </c>
      <c r="Q87" s="130">
        <v>4.00965442837491E-4</v>
      </c>
      <c r="S87" s="129">
        <v>72</v>
      </c>
      <c r="T87" s="119">
        <v>0.73</v>
      </c>
      <c r="U87" s="130">
        <v>1.33533335185669E-2</v>
      </c>
      <c r="W87" s="129">
        <v>72</v>
      </c>
      <c r="X87" s="119">
        <v>0.73</v>
      </c>
      <c r="Y87" s="130">
        <v>7.4981878900971903E-3</v>
      </c>
    </row>
    <row r="88" spans="3:25" x14ac:dyDescent="0.25">
      <c r="C88" s="129">
        <v>73</v>
      </c>
      <c r="D88" s="118">
        <v>0.74</v>
      </c>
      <c r="E88" s="130">
        <v>5.7677546896605302E-4</v>
      </c>
      <c r="G88" s="129">
        <v>73</v>
      </c>
      <c r="H88" s="119">
        <v>0.74</v>
      </c>
      <c r="I88" s="130">
        <v>6.7805440539836005E-4</v>
      </c>
      <c r="K88" s="129">
        <v>73</v>
      </c>
      <c r="L88" s="119">
        <v>0.74</v>
      </c>
      <c r="M88" s="130">
        <v>2.57191715164324E-3</v>
      </c>
      <c r="O88" s="129">
        <v>73</v>
      </c>
      <c r="P88" s="119">
        <v>0.74</v>
      </c>
      <c r="Q88" s="130">
        <v>3.99008375088345E-4</v>
      </c>
      <c r="S88" s="129">
        <v>73</v>
      </c>
      <c r="T88" s="119">
        <v>0.74</v>
      </c>
      <c r="U88" s="130">
        <v>1.3314625994391999E-2</v>
      </c>
      <c r="W88" s="129">
        <v>73</v>
      </c>
      <c r="X88" s="119">
        <v>0.74</v>
      </c>
      <c r="Y88" s="130">
        <v>7.4303558955107103E-3</v>
      </c>
    </row>
    <row r="89" spans="3:25" x14ac:dyDescent="0.25">
      <c r="C89" s="129">
        <v>74</v>
      </c>
      <c r="D89" s="118">
        <v>0.75</v>
      </c>
      <c r="E89" s="130">
        <v>5.6719686779262504E-4</v>
      </c>
      <c r="G89" s="129">
        <v>74</v>
      </c>
      <c r="H89" s="119">
        <v>0.75</v>
      </c>
      <c r="I89" s="130">
        <v>6.5904769087909304E-4</v>
      </c>
      <c r="K89" s="129">
        <v>74</v>
      </c>
      <c r="L89" s="119">
        <v>0.75</v>
      </c>
      <c r="M89" s="130">
        <v>2.5643865602449E-3</v>
      </c>
      <c r="O89" s="129">
        <v>74</v>
      </c>
      <c r="P89" s="119">
        <v>0.75</v>
      </c>
      <c r="Q89" s="130">
        <v>3.968408508735E-4</v>
      </c>
      <c r="S89" s="129">
        <v>74</v>
      </c>
      <c r="T89" s="119">
        <v>0.75</v>
      </c>
      <c r="U89" s="130">
        <v>1.32561273423194E-2</v>
      </c>
      <c r="W89" s="129">
        <v>74</v>
      </c>
      <c r="X89" s="119">
        <v>0.75</v>
      </c>
      <c r="Y89" s="130">
        <v>7.3527084363321903E-3</v>
      </c>
    </row>
    <row r="90" spans="3:25" x14ac:dyDescent="0.25">
      <c r="C90" s="129">
        <v>75</v>
      </c>
      <c r="D90" s="118">
        <v>0.76</v>
      </c>
      <c r="E90" s="130">
        <v>5.5746732718533196E-4</v>
      </c>
      <c r="G90" s="129">
        <v>75</v>
      </c>
      <c r="H90" s="119">
        <v>0.76</v>
      </c>
      <c r="I90" s="130">
        <v>6.4070765545699902E-4</v>
      </c>
      <c r="K90" s="129">
        <v>75</v>
      </c>
      <c r="L90" s="119">
        <v>0.76</v>
      </c>
      <c r="M90" s="130">
        <v>2.5561335096504398E-3</v>
      </c>
      <c r="O90" s="129">
        <v>75</v>
      </c>
      <c r="P90" s="119">
        <v>0.76</v>
      </c>
      <c r="Q90" s="130">
        <v>3.9449049092305497E-4</v>
      </c>
      <c r="S90" s="129">
        <v>75</v>
      </c>
      <c r="T90" s="119">
        <v>0.76</v>
      </c>
      <c r="U90" s="130">
        <v>1.31785060321204E-2</v>
      </c>
      <c r="W90" s="129">
        <v>75</v>
      </c>
      <c r="X90" s="119">
        <v>0.76</v>
      </c>
      <c r="Y90" s="130">
        <v>7.2662349017149196E-3</v>
      </c>
    </row>
    <row r="91" spans="3:25" x14ac:dyDescent="0.25">
      <c r="C91" s="129">
        <v>76</v>
      </c>
      <c r="D91" s="118">
        <v>0.77</v>
      </c>
      <c r="E91" s="130">
        <v>5.4762135759699496E-4</v>
      </c>
      <c r="G91" s="129">
        <v>76</v>
      </c>
      <c r="H91" s="119">
        <v>0.77</v>
      </c>
      <c r="I91" s="130">
        <v>6.2301233133337604E-4</v>
      </c>
      <c r="K91" s="129">
        <v>76</v>
      </c>
      <c r="L91" s="119">
        <v>0.77</v>
      </c>
      <c r="M91" s="130">
        <v>2.54732734043871E-3</v>
      </c>
      <c r="O91" s="129">
        <v>76</v>
      </c>
      <c r="P91" s="119">
        <v>0.77</v>
      </c>
      <c r="Q91" s="130">
        <v>3.9190934737669199E-4</v>
      </c>
      <c r="S91" s="129">
        <v>76</v>
      </c>
      <c r="T91" s="119">
        <v>0.77</v>
      </c>
      <c r="U91" s="130">
        <v>1.30826897555293E-2</v>
      </c>
      <c r="W91" s="129">
        <v>76</v>
      </c>
      <c r="X91" s="119">
        <v>0.77</v>
      </c>
      <c r="Y91" s="130">
        <v>7.1719000681470003E-3</v>
      </c>
    </row>
    <row r="92" spans="3:25" x14ac:dyDescent="0.25">
      <c r="C92" s="129">
        <v>77</v>
      </c>
      <c r="D92" s="118">
        <v>0.78</v>
      </c>
      <c r="E92" s="130">
        <v>5.3768397587398498E-4</v>
      </c>
      <c r="G92" s="129">
        <v>77</v>
      </c>
      <c r="H92" s="119">
        <v>0.78</v>
      </c>
      <c r="I92" s="130">
        <v>6.0593882084219303E-4</v>
      </c>
      <c r="K92" s="129">
        <v>77</v>
      </c>
      <c r="L92" s="119">
        <v>0.78</v>
      </c>
      <c r="M92" s="130">
        <v>2.5381164655761501E-3</v>
      </c>
      <c r="O92" s="129">
        <v>77</v>
      </c>
      <c r="P92" s="119">
        <v>0.78</v>
      </c>
      <c r="Q92" s="130">
        <v>3.8908895039685101E-4</v>
      </c>
      <c r="S92" s="129">
        <v>77</v>
      </c>
      <c r="T92" s="119">
        <v>0.78</v>
      </c>
      <c r="U92" s="130">
        <v>1.2969799550928999E-2</v>
      </c>
      <c r="W92" s="129">
        <v>77</v>
      </c>
      <c r="X92" s="119">
        <v>0.78</v>
      </c>
      <c r="Y92" s="130">
        <v>7.0706349171616402E-3</v>
      </c>
    </row>
    <row r="93" spans="3:25" x14ac:dyDescent="0.25">
      <c r="C93" s="129">
        <v>78</v>
      </c>
      <c r="D93" s="118">
        <v>0.79</v>
      </c>
      <c r="E93" s="130">
        <v>5.2769462989535505E-4</v>
      </c>
      <c r="G93" s="129">
        <v>78</v>
      </c>
      <c r="H93" s="119">
        <v>0.79</v>
      </c>
      <c r="I93" s="130">
        <v>5.8946377624572604E-4</v>
      </c>
      <c r="K93" s="129">
        <v>78</v>
      </c>
      <c r="L93" s="119">
        <v>0.79</v>
      </c>
      <c r="M93" s="130">
        <v>2.5286937645088501E-3</v>
      </c>
      <c r="O93" s="129">
        <v>78</v>
      </c>
      <c r="P93" s="119">
        <v>0.79</v>
      </c>
      <c r="Q93" s="130">
        <v>3.86047417884954E-4</v>
      </c>
      <c r="S93" s="129">
        <v>78</v>
      </c>
      <c r="T93" s="119">
        <v>0.79</v>
      </c>
      <c r="U93" s="130">
        <v>1.28410933629716E-2</v>
      </c>
      <c r="W93" s="129">
        <v>78</v>
      </c>
      <c r="X93" s="119">
        <v>0.79</v>
      </c>
      <c r="Y93" s="130">
        <v>6.9633296805217699E-3</v>
      </c>
    </row>
    <row r="94" spans="3:25" x14ac:dyDescent="0.25">
      <c r="C94" s="129">
        <v>79</v>
      </c>
      <c r="D94" s="118">
        <v>0.8</v>
      </c>
      <c r="E94" s="130">
        <v>5.1767774476434798E-4</v>
      </c>
      <c r="G94" s="129">
        <v>79</v>
      </c>
      <c r="H94" s="119">
        <v>0.8</v>
      </c>
      <c r="I94" s="130">
        <v>5.7356377556304599E-4</v>
      </c>
      <c r="K94" s="129">
        <v>79</v>
      </c>
      <c r="L94" s="119">
        <v>0.8</v>
      </c>
      <c r="M94" s="130">
        <v>2.51859513529921E-3</v>
      </c>
      <c r="O94" s="129">
        <v>79</v>
      </c>
      <c r="P94" s="119">
        <v>0.8</v>
      </c>
      <c r="Q94" s="130">
        <v>3.8277455784875602E-4</v>
      </c>
      <c r="S94" s="129">
        <v>79</v>
      </c>
      <c r="T94" s="119">
        <v>0.8</v>
      </c>
      <c r="U94" s="130">
        <v>1.2697918315787701E-2</v>
      </c>
      <c r="W94" s="129">
        <v>79</v>
      </c>
      <c r="X94" s="119">
        <v>0.8</v>
      </c>
      <c r="Y94" s="130">
        <v>6.8508288009508601E-3</v>
      </c>
    </row>
    <row r="95" spans="3:25" x14ac:dyDescent="0.25">
      <c r="C95" s="129">
        <v>80</v>
      </c>
      <c r="D95" s="118">
        <v>0.81</v>
      </c>
      <c r="E95" s="130">
        <v>5.0765769923640598E-4</v>
      </c>
      <c r="G95" s="129">
        <v>80</v>
      </c>
      <c r="H95" s="119">
        <v>0.81</v>
      </c>
      <c r="I95" s="130">
        <v>5.5821561250464697E-4</v>
      </c>
      <c r="K95" s="129">
        <v>80</v>
      </c>
      <c r="L95" s="119">
        <v>0.81</v>
      </c>
      <c r="M95" s="130">
        <v>2.5077536543880699E-3</v>
      </c>
      <c r="O95" s="129">
        <v>80</v>
      </c>
      <c r="P95" s="119">
        <v>0.81</v>
      </c>
      <c r="Q95" s="130">
        <v>3.7929878287403499E-4</v>
      </c>
      <c r="S95" s="129">
        <v>80</v>
      </c>
      <c r="T95" s="119">
        <v>0.81</v>
      </c>
      <c r="U95" s="130">
        <v>1.25416708965853E-2</v>
      </c>
      <c r="W95" s="129">
        <v>80</v>
      </c>
      <c r="X95" s="119">
        <v>0.81</v>
      </c>
      <c r="Y95" s="130">
        <v>6.7339275191345398E-3</v>
      </c>
    </row>
    <row r="96" spans="3:25" x14ac:dyDescent="0.25">
      <c r="C96" s="129">
        <v>81</v>
      </c>
      <c r="D96" s="118">
        <v>0.82</v>
      </c>
      <c r="E96" s="130">
        <v>4.9765278919625805E-4</v>
      </c>
      <c r="G96" s="129">
        <v>81</v>
      </c>
      <c r="H96" s="119">
        <v>0.82</v>
      </c>
      <c r="I96" s="130">
        <v>5.4339651592865204E-4</v>
      </c>
      <c r="K96" s="129">
        <v>81</v>
      </c>
      <c r="L96" s="119">
        <v>0.82</v>
      </c>
      <c r="M96" s="130">
        <v>2.4962645832732801E-3</v>
      </c>
      <c r="O96" s="129">
        <v>81</v>
      </c>
      <c r="P96" s="119">
        <v>0.82</v>
      </c>
      <c r="Q96" s="130">
        <v>3.7565420871037402E-4</v>
      </c>
      <c r="S96" s="129">
        <v>81</v>
      </c>
      <c r="T96" s="119">
        <v>0.82</v>
      </c>
      <c r="U96" s="130">
        <v>1.2373764216647799E-2</v>
      </c>
      <c r="W96" s="129">
        <v>81</v>
      </c>
      <c r="X96" s="119">
        <v>0.82</v>
      </c>
      <c r="Y96" s="130">
        <v>6.6133698236107404E-3</v>
      </c>
    </row>
    <row r="97" spans="3:25" x14ac:dyDescent="0.25">
      <c r="C97" s="129">
        <v>82</v>
      </c>
      <c r="D97" s="118">
        <v>0.83</v>
      </c>
      <c r="E97" s="130">
        <v>4.87687089537257E-4</v>
      </c>
      <c r="G97" s="129">
        <v>82</v>
      </c>
      <c r="H97" s="119">
        <v>0.83</v>
      </c>
      <c r="I97" s="130">
        <v>5.2908431187447403E-4</v>
      </c>
      <c r="K97" s="129">
        <v>82</v>
      </c>
      <c r="L97" s="119">
        <v>0.83</v>
      </c>
      <c r="M97" s="130">
        <v>2.4841510308786E-3</v>
      </c>
      <c r="O97" s="129">
        <v>82</v>
      </c>
      <c r="P97" s="119">
        <v>0.83</v>
      </c>
      <c r="Q97" s="130">
        <v>3.71874213728971E-4</v>
      </c>
      <c r="S97" s="129">
        <v>82</v>
      </c>
      <c r="T97" s="119">
        <v>0.83</v>
      </c>
      <c r="U97" s="130">
        <v>1.21956015241111E-2</v>
      </c>
      <c r="W97" s="129">
        <v>82</v>
      </c>
      <c r="X97" s="119">
        <v>0.83</v>
      </c>
      <c r="Y97" s="130">
        <v>6.4898475273922999E-3</v>
      </c>
    </row>
    <row r="98" spans="3:25" x14ac:dyDescent="0.25">
      <c r="C98" s="129">
        <v>83</v>
      </c>
      <c r="D98" s="118">
        <v>0.84</v>
      </c>
      <c r="E98" s="130">
        <v>4.7776040468915901E-4</v>
      </c>
      <c r="G98" s="129">
        <v>83</v>
      </c>
      <c r="H98" s="119">
        <v>0.84</v>
      </c>
      <c r="I98" s="130">
        <v>5.1525753916034395E-4</v>
      </c>
      <c r="K98" s="129">
        <v>83</v>
      </c>
      <c r="L98" s="119">
        <v>0.84</v>
      </c>
      <c r="M98" s="130">
        <v>2.47139957434359E-3</v>
      </c>
      <c r="O98" s="129">
        <v>83</v>
      </c>
      <c r="P98" s="119">
        <v>0.84</v>
      </c>
      <c r="Q98" s="130">
        <v>3.6799421598197998E-4</v>
      </c>
      <c r="S98" s="129">
        <v>83</v>
      </c>
      <c r="T98" s="119">
        <v>0.84</v>
      </c>
      <c r="U98" s="130">
        <v>1.2008555175777201E-2</v>
      </c>
      <c r="W98" s="129">
        <v>83</v>
      </c>
      <c r="X98" s="119">
        <v>0.84</v>
      </c>
      <c r="Y98" s="130">
        <v>6.3640002623624702E-3</v>
      </c>
    </row>
    <row r="99" spans="3:25" x14ac:dyDescent="0.25">
      <c r="C99" s="129">
        <v>84</v>
      </c>
      <c r="D99" s="118">
        <v>0.85</v>
      </c>
      <c r="E99" s="130">
        <v>4.6790392763029802E-4</v>
      </c>
      <c r="G99" s="129">
        <v>84</v>
      </c>
      <c r="H99" s="119">
        <v>0.85</v>
      </c>
      <c r="I99" s="130">
        <v>5.0189552773393905E-4</v>
      </c>
      <c r="K99" s="129">
        <v>84</v>
      </c>
      <c r="L99" s="119">
        <v>0.85</v>
      </c>
      <c r="M99" s="130">
        <v>2.4581146266376402E-3</v>
      </c>
      <c r="O99" s="129">
        <v>84</v>
      </c>
      <c r="P99" s="119">
        <v>0.85</v>
      </c>
      <c r="Q99" s="130">
        <v>3.6403530826479701E-4</v>
      </c>
      <c r="S99" s="129">
        <v>84</v>
      </c>
      <c r="T99" s="119">
        <v>0.85</v>
      </c>
      <c r="U99" s="130">
        <v>1.1813950324663799E-2</v>
      </c>
      <c r="W99" s="129">
        <v>84</v>
      </c>
      <c r="X99" s="119">
        <v>0.85</v>
      </c>
      <c r="Y99" s="130">
        <v>6.2364162087152003E-3</v>
      </c>
    </row>
    <row r="100" spans="3:25" x14ac:dyDescent="0.25">
      <c r="C100" s="129">
        <v>85</v>
      </c>
      <c r="D100" s="118">
        <v>0.86</v>
      </c>
      <c r="E100" s="130">
        <v>4.5814769802305098E-4</v>
      </c>
      <c r="G100" s="129">
        <v>85</v>
      </c>
      <c r="H100" s="119">
        <v>0.86</v>
      </c>
      <c r="I100" s="130">
        <v>4.8897844741792003E-4</v>
      </c>
      <c r="K100" s="129">
        <v>85</v>
      </c>
      <c r="L100" s="119">
        <v>0.86</v>
      </c>
      <c r="M100" s="130">
        <v>2.44430458444509E-3</v>
      </c>
      <c r="O100" s="129">
        <v>85</v>
      </c>
      <c r="P100" s="119">
        <v>0.86</v>
      </c>
      <c r="Q100" s="130">
        <v>3.6000071207467301E-4</v>
      </c>
      <c r="S100" s="129">
        <v>85</v>
      </c>
      <c r="T100" s="119">
        <v>0.86</v>
      </c>
      <c r="U100" s="130">
        <v>1.16130526392253E-2</v>
      </c>
      <c r="W100" s="129">
        <v>85</v>
      </c>
      <c r="X100" s="119">
        <v>0.86</v>
      </c>
      <c r="Y100" s="130">
        <v>6.10763340137021E-3</v>
      </c>
    </row>
    <row r="101" spans="3:25" x14ac:dyDescent="0.25">
      <c r="C101" s="129">
        <v>86</v>
      </c>
      <c r="D101" s="118">
        <v>0.87</v>
      </c>
      <c r="E101" s="130">
        <v>4.4849750173089897E-4</v>
      </c>
      <c r="G101" s="129">
        <v>86</v>
      </c>
      <c r="H101" s="119">
        <v>0.87</v>
      </c>
      <c r="I101" s="130">
        <v>4.7648733336962801E-4</v>
      </c>
      <c r="K101" s="129">
        <v>86</v>
      </c>
      <c r="L101" s="119">
        <v>0.87</v>
      </c>
      <c r="M101" s="130">
        <v>2.4300234786909401E-3</v>
      </c>
      <c r="O101" s="129">
        <v>86</v>
      </c>
      <c r="P101" s="119">
        <v>0.87</v>
      </c>
      <c r="Q101" s="130">
        <v>3.5589501124666197E-4</v>
      </c>
      <c r="S101" s="129">
        <v>86</v>
      </c>
      <c r="T101" s="119">
        <v>0.87</v>
      </c>
      <c r="U101" s="130">
        <v>1.14070594342198E-2</v>
      </c>
      <c r="W101" s="129">
        <v>86</v>
      </c>
      <c r="X101" s="119">
        <v>0.87</v>
      </c>
      <c r="Y101" s="130">
        <v>5.9781414780158797E-3</v>
      </c>
    </row>
    <row r="102" spans="3:25" x14ac:dyDescent="0.25">
      <c r="C102" s="129">
        <v>87</v>
      </c>
      <c r="D102" s="118">
        <v>0.88</v>
      </c>
      <c r="E102" s="130">
        <v>4.3897399167600602E-4</v>
      </c>
      <c r="G102" s="129">
        <v>87</v>
      </c>
      <c r="H102" s="119">
        <v>0.88</v>
      </c>
      <c r="I102" s="130">
        <v>4.6440409345111698E-4</v>
      </c>
      <c r="K102" s="129">
        <v>87</v>
      </c>
      <c r="L102" s="119">
        <v>0.88</v>
      </c>
      <c r="M102" s="130">
        <v>2.4152650648254798E-3</v>
      </c>
      <c r="O102" s="129">
        <v>87</v>
      </c>
      <c r="P102" s="119">
        <v>0.88</v>
      </c>
      <c r="Q102" s="130">
        <v>3.5173873362670999E-4</v>
      </c>
      <c r="S102" s="129">
        <v>87</v>
      </c>
      <c r="T102" s="119">
        <v>0.88</v>
      </c>
      <c r="U102" s="130">
        <v>1.1197093658412E-2</v>
      </c>
      <c r="W102" s="129">
        <v>87</v>
      </c>
      <c r="X102" s="119">
        <v>0.88</v>
      </c>
      <c r="Y102" s="130">
        <v>5.8483837540382003E-3</v>
      </c>
    </row>
    <row r="103" spans="3:25" x14ac:dyDescent="0.25">
      <c r="C103" s="129">
        <v>88</v>
      </c>
      <c r="D103" s="118">
        <v>0.89</v>
      </c>
      <c r="E103" s="130">
        <v>4.29589553582543E-4</v>
      </c>
      <c r="G103" s="129">
        <v>88</v>
      </c>
      <c r="H103" s="119">
        <v>0.89</v>
      </c>
      <c r="I103" s="130">
        <v>4.5271150175770598E-4</v>
      </c>
      <c r="K103" s="129">
        <v>88</v>
      </c>
      <c r="L103" s="119">
        <v>0.89</v>
      </c>
      <c r="M103" s="130">
        <v>2.4001695701804699E-3</v>
      </c>
      <c r="O103" s="129">
        <v>88</v>
      </c>
      <c r="P103" s="119">
        <v>0.89</v>
      </c>
      <c r="Q103" s="130">
        <v>3.47537658971138E-4</v>
      </c>
      <c r="S103" s="129">
        <v>88</v>
      </c>
      <c r="T103" s="119">
        <v>0.89</v>
      </c>
      <c r="U103" s="130">
        <v>1.0984200248179201E-2</v>
      </c>
      <c r="W103" s="129">
        <v>88</v>
      </c>
      <c r="X103" s="119">
        <v>0.89</v>
      </c>
      <c r="Y103" s="130">
        <v>5.7187595280322598E-3</v>
      </c>
    </row>
    <row r="104" spans="3:25" x14ac:dyDescent="0.25">
      <c r="C104" s="129">
        <v>89</v>
      </c>
      <c r="D104" s="118">
        <v>0.9</v>
      </c>
      <c r="E104" s="130">
        <v>4.2035107048106002E-4</v>
      </c>
      <c r="G104" s="129">
        <v>89</v>
      </c>
      <c r="H104" s="119">
        <v>0.9</v>
      </c>
      <c r="I104" s="130">
        <v>4.4139318175737699E-4</v>
      </c>
      <c r="K104" s="129">
        <v>89</v>
      </c>
      <c r="L104" s="119">
        <v>0.9</v>
      </c>
      <c r="M104" s="130">
        <v>2.38469587979806E-3</v>
      </c>
      <c r="O104" s="129">
        <v>89</v>
      </c>
      <c r="P104" s="119">
        <v>0.9</v>
      </c>
      <c r="Q104" s="130">
        <v>3.4329045563465501E-4</v>
      </c>
      <c r="S104" s="129">
        <v>89</v>
      </c>
      <c r="T104" s="119">
        <v>0.9</v>
      </c>
      <c r="U104" s="130">
        <v>1.07693444169169E-2</v>
      </c>
      <c r="W104" s="129">
        <v>89</v>
      </c>
      <c r="X104" s="119">
        <v>0.9</v>
      </c>
      <c r="Y104" s="130">
        <v>5.5896265379019499E-3</v>
      </c>
    </row>
    <row r="105" spans="3:25" x14ac:dyDescent="0.25">
      <c r="C105" s="129">
        <v>90</v>
      </c>
      <c r="D105" s="118">
        <v>0.91</v>
      </c>
      <c r="E105" s="130">
        <v>4.11247517739788E-4</v>
      </c>
      <c r="G105" s="129">
        <v>90</v>
      </c>
      <c r="H105" s="119">
        <v>0.91</v>
      </c>
      <c r="I105" s="130">
        <v>4.3043358182842E-4</v>
      </c>
      <c r="K105" s="129">
        <v>90</v>
      </c>
      <c r="L105" s="119">
        <v>0.91</v>
      </c>
      <c r="M105" s="130">
        <v>2.36886467813725E-3</v>
      </c>
      <c r="O105" s="129">
        <v>90</v>
      </c>
      <c r="P105" s="119">
        <v>0.91</v>
      </c>
      <c r="Q105" s="130">
        <v>3.39002748039585E-4</v>
      </c>
      <c r="S105" s="129">
        <v>90</v>
      </c>
      <c r="T105" s="119">
        <v>0.91</v>
      </c>
      <c r="U105" s="130">
        <v>1.05534115068608E-2</v>
      </c>
      <c r="W105" s="129">
        <v>90</v>
      </c>
      <c r="X105" s="119">
        <v>0.91</v>
      </c>
      <c r="Y105" s="130">
        <v>5.4613035018350803E-3</v>
      </c>
    </row>
    <row r="106" spans="3:25" x14ac:dyDescent="0.25">
      <c r="C106" s="129">
        <v>91</v>
      </c>
      <c r="D106" s="118">
        <v>0.92</v>
      </c>
      <c r="E106" s="130">
        <v>4.0230421631232502E-4</v>
      </c>
      <c r="G106" s="129">
        <v>91</v>
      </c>
      <c r="H106" s="119">
        <v>0.92</v>
      </c>
      <c r="I106" s="130">
        <v>4.1981794543024799E-4</v>
      </c>
      <c r="K106" s="129">
        <v>91</v>
      </c>
      <c r="L106" s="119">
        <v>0.92</v>
      </c>
      <c r="M106" s="130">
        <v>2.3526636189266201E-3</v>
      </c>
      <c r="O106" s="129">
        <v>91</v>
      </c>
      <c r="P106" s="119">
        <v>0.92</v>
      </c>
      <c r="Q106" s="130">
        <v>3.3467858843457497E-4</v>
      </c>
      <c r="S106" s="129">
        <v>91</v>
      </c>
      <c r="T106" s="119">
        <v>0.92</v>
      </c>
      <c r="U106" s="130">
        <v>1.0337208081958101E-2</v>
      </c>
      <c r="W106" s="129">
        <v>91</v>
      </c>
      <c r="X106" s="119">
        <v>0.92</v>
      </c>
      <c r="Y106" s="130">
        <v>5.3340726908323701E-3</v>
      </c>
    </row>
    <row r="107" spans="3:25" x14ac:dyDescent="0.25">
      <c r="C107" s="129">
        <v>92</v>
      </c>
      <c r="D107" s="118">
        <v>0.93</v>
      </c>
      <c r="E107" s="130">
        <v>3.9350940409790401E-4</v>
      </c>
      <c r="G107" s="129">
        <v>92</v>
      </c>
      <c r="H107" s="119">
        <v>0.93</v>
      </c>
      <c r="I107" s="130">
        <v>4.0953227768498102E-4</v>
      </c>
      <c r="K107" s="129">
        <v>92</v>
      </c>
      <c r="L107" s="119">
        <v>0.93</v>
      </c>
      <c r="M107" s="130">
        <v>2.3360991892095099E-3</v>
      </c>
      <c r="O107" s="129">
        <v>92</v>
      </c>
      <c r="P107" s="119">
        <v>0.93</v>
      </c>
      <c r="Q107" s="130">
        <v>3.3031876830589998E-4</v>
      </c>
      <c r="S107" s="129">
        <v>92</v>
      </c>
      <c r="T107" s="119">
        <v>0.93</v>
      </c>
      <c r="U107" s="130">
        <v>1.0121463987469E-2</v>
      </c>
      <c r="W107" s="129">
        <v>92</v>
      </c>
      <c r="X107" s="119">
        <v>0.93</v>
      </c>
      <c r="Y107" s="130">
        <v>5.2081824901286803E-3</v>
      </c>
    </row>
    <row r="108" spans="3:25" x14ac:dyDescent="0.25">
      <c r="C108" s="129">
        <v>93</v>
      </c>
      <c r="D108" s="118">
        <v>0.94</v>
      </c>
      <c r="E108" s="130">
        <v>3.8488352324134498E-4</v>
      </c>
      <c r="G108" s="129">
        <v>93</v>
      </c>
      <c r="H108" s="119">
        <v>0.94</v>
      </c>
      <c r="I108" s="130">
        <v>3.9956330977102401E-4</v>
      </c>
      <c r="K108" s="129">
        <v>93</v>
      </c>
      <c r="L108" s="119">
        <v>0.94</v>
      </c>
      <c r="M108" s="130">
        <v>2.3191909013029798E-3</v>
      </c>
      <c r="O108" s="129">
        <v>93</v>
      </c>
      <c r="P108" s="119">
        <v>0.94</v>
      </c>
      <c r="Q108" s="130">
        <v>3.25940745432959E-4</v>
      </c>
      <c r="S108" s="129">
        <v>93</v>
      </c>
      <c r="T108" s="119">
        <v>0.94</v>
      </c>
      <c r="U108" s="130">
        <v>9.9068351440591493E-3</v>
      </c>
      <c r="W108" s="129">
        <v>93</v>
      </c>
      <c r="X108" s="119">
        <v>0.94</v>
      </c>
      <c r="Y108" s="130">
        <v>5.0838499159413502E-3</v>
      </c>
    </row>
    <row r="109" spans="3:25" x14ac:dyDescent="0.25">
      <c r="C109" s="129">
        <v>94</v>
      </c>
      <c r="D109" s="118">
        <v>0.95</v>
      </c>
      <c r="E109" s="130">
        <v>3.7643413845107399E-4</v>
      </c>
      <c r="G109" s="129">
        <v>94</v>
      </c>
      <c r="H109" s="119">
        <v>0.95</v>
      </c>
      <c r="I109" s="130">
        <v>3.8989846222137501E-4</v>
      </c>
      <c r="K109" s="129">
        <v>94</v>
      </c>
      <c r="L109" s="119">
        <v>0.95</v>
      </c>
      <c r="M109" s="130">
        <v>2.3019598815574001E-3</v>
      </c>
      <c r="O109" s="129">
        <v>94</v>
      </c>
      <c r="P109" s="119">
        <v>0.95</v>
      </c>
      <c r="Q109" s="130">
        <v>3.2154520674616501E-4</v>
      </c>
      <c r="S109" s="129">
        <v>94</v>
      </c>
      <c r="T109" s="119">
        <v>0.95</v>
      </c>
      <c r="U109" s="130">
        <v>9.6939068813929E-3</v>
      </c>
      <c r="W109" s="129">
        <v>94</v>
      </c>
      <c r="X109" s="119">
        <v>0.95</v>
      </c>
      <c r="Y109" s="130">
        <v>4.9612630616814998E-3</v>
      </c>
    </row>
    <row r="110" spans="3:25" x14ac:dyDescent="0.25">
      <c r="C110" s="129">
        <v>95</v>
      </c>
      <c r="D110" s="118">
        <v>0.96</v>
      </c>
      <c r="E110" s="130">
        <v>3.6816980820479498E-4</v>
      </c>
      <c r="G110" s="129">
        <v>95</v>
      </c>
      <c r="H110" s="119">
        <v>0.96</v>
      </c>
      <c r="I110" s="130">
        <v>3.80525807967819E-4</v>
      </c>
      <c r="K110" s="129">
        <v>95</v>
      </c>
      <c r="L110" s="119">
        <v>0.96</v>
      </c>
      <c r="M110" s="130">
        <v>2.2844340925717798E-3</v>
      </c>
      <c r="O110" s="129">
        <v>95</v>
      </c>
      <c r="P110" s="119">
        <v>0.96</v>
      </c>
      <c r="Q110" s="130">
        <v>3.1714047757749002E-4</v>
      </c>
      <c r="S110" s="129">
        <v>95</v>
      </c>
      <c r="T110" s="119">
        <v>0.96</v>
      </c>
      <c r="U110" s="130">
        <v>9.4831976489414601E-3</v>
      </c>
      <c r="W110" s="129">
        <v>95</v>
      </c>
      <c r="X110" s="119">
        <v>0.96</v>
      </c>
      <c r="Y110" s="130">
        <v>4.8405834542316704E-3</v>
      </c>
    </row>
    <row r="111" spans="3:25" x14ac:dyDescent="0.25">
      <c r="C111" s="129">
        <v>96</v>
      </c>
      <c r="D111" s="118">
        <v>0.97</v>
      </c>
      <c r="E111" s="130">
        <v>3.6009024255881502E-4</v>
      </c>
      <c r="G111" s="129">
        <v>96</v>
      </c>
      <c r="H111" s="119">
        <v>0.97</v>
      </c>
      <c r="I111" s="130">
        <v>3.7143403576817599E-4</v>
      </c>
      <c r="K111" s="129">
        <v>96</v>
      </c>
      <c r="L111" s="119">
        <v>0.97</v>
      </c>
      <c r="M111" s="130">
        <v>2.26664624286124E-3</v>
      </c>
      <c r="O111" s="129">
        <v>96</v>
      </c>
      <c r="P111" s="119">
        <v>0.97</v>
      </c>
      <c r="Q111" s="130">
        <v>3.1273783130138401E-4</v>
      </c>
      <c r="S111" s="129">
        <v>96</v>
      </c>
      <c r="T111" s="119">
        <v>0.97</v>
      </c>
      <c r="U111" s="130">
        <v>9.2751629701859992E-3</v>
      </c>
      <c r="W111" s="129">
        <v>96</v>
      </c>
      <c r="X111" s="119">
        <v>0.97</v>
      </c>
      <c r="Y111" s="130">
        <v>4.7219483062815298E-3</v>
      </c>
    </row>
    <row r="112" spans="3:25" x14ac:dyDescent="0.25">
      <c r="C112" s="129">
        <v>97</v>
      </c>
      <c r="D112" s="118">
        <v>0.98</v>
      </c>
      <c r="E112" s="130">
        <v>3.5219469856890602E-4</v>
      </c>
      <c r="G112" s="129">
        <v>97</v>
      </c>
      <c r="H112" s="119">
        <v>0.98</v>
      </c>
      <c r="I112" s="130">
        <v>3.6261241448922599E-4</v>
      </c>
      <c r="K112" s="129">
        <v>97</v>
      </c>
      <c r="L112" s="119">
        <v>0.98</v>
      </c>
      <c r="M112" s="130">
        <v>2.2486059164952398E-3</v>
      </c>
      <c r="O112" s="129">
        <v>97</v>
      </c>
      <c r="P112" s="119">
        <v>0.98</v>
      </c>
      <c r="Q112" s="130">
        <v>3.0833790999107999E-4</v>
      </c>
      <c r="S112" s="129">
        <v>97</v>
      </c>
      <c r="T112" s="119">
        <v>0.98</v>
      </c>
      <c r="U112" s="130">
        <v>9.0701995310074092E-3</v>
      </c>
      <c r="W112" s="129">
        <v>97</v>
      </c>
      <c r="X112" s="119">
        <v>0.98</v>
      </c>
      <c r="Y112" s="130">
        <v>4.6054726551624601E-3</v>
      </c>
    </row>
    <row r="113" spans="3:25" x14ac:dyDescent="0.25">
      <c r="C113" s="129">
        <v>98</v>
      </c>
      <c r="D113" s="118">
        <v>0.99</v>
      </c>
      <c r="E113" s="130">
        <v>3.4448242864188301E-4</v>
      </c>
      <c r="G113" s="129">
        <v>98</v>
      </c>
      <c r="H113" s="119">
        <v>0.99</v>
      </c>
      <c r="I113" s="130">
        <v>3.5405075858603E-4</v>
      </c>
      <c r="K113" s="129">
        <v>98</v>
      </c>
      <c r="L113" s="119">
        <v>0.99</v>
      </c>
      <c r="M113" s="130">
        <v>2.2303342391197102E-3</v>
      </c>
      <c r="O113" s="129">
        <v>98</v>
      </c>
      <c r="P113" s="119">
        <v>0.99</v>
      </c>
      <c r="Q113" s="130">
        <v>3.03958415187905E-4</v>
      </c>
      <c r="S113" s="129">
        <v>98</v>
      </c>
      <c r="T113" s="119">
        <v>0.99</v>
      </c>
      <c r="U113" s="130">
        <v>8.8686493141756292E-3</v>
      </c>
      <c r="W113" s="129">
        <v>98</v>
      </c>
      <c r="X113" s="119">
        <v>0.99</v>
      </c>
      <c r="Y113" s="130">
        <v>4.4912513822622704E-3</v>
      </c>
    </row>
    <row r="114" spans="3:25" x14ac:dyDescent="0.25">
      <c r="C114" s="129">
        <v>99</v>
      </c>
      <c r="D114" s="118">
        <v>1</v>
      </c>
      <c r="E114" s="130">
        <v>3.36945875924513E-4</v>
      </c>
      <c r="G114" s="129">
        <v>99</v>
      </c>
      <c r="H114" s="119">
        <v>1</v>
      </c>
      <c r="I114" s="130">
        <v>3.45739395013449E-4</v>
      </c>
      <c r="K114" s="129">
        <v>99</v>
      </c>
      <c r="L114" s="119">
        <v>1</v>
      </c>
      <c r="M114" s="130">
        <v>2.2117821101868898E-3</v>
      </c>
      <c r="O114" s="129">
        <v>99</v>
      </c>
      <c r="P114" s="119">
        <v>1</v>
      </c>
      <c r="Q114" s="130">
        <v>2.9961185606536202E-4</v>
      </c>
      <c r="S114" s="129">
        <v>99</v>
      </c>
      <c r="T114" s="119">
        <v>1</v>
      </c>
      <c r="U114" s="130">
        <v>8.6708037098608796E-3</v>
      </c>
      <c r="W114" s="129">
        <v>99</v>
      </c>
      <c r="X114" s="119">
        <v>1</v>
      </c>
      <c r="Y114" s="130">
        <v>4.3793611100480401E-3</v>
      </c>
    </row>
    <row r="115" spans="3:25" x14ac:dyDescent="0.25">
      <c r="C115" s="129">
        <v>100</v>
      </c>
      <c r="D115" s="118">
        <v>1.01</v>
      </c>
      <c r="E115" s="130">
        <v>3.2958378503203899E-4</v>
      </c>
      <c r="G115" s="129">
        <v>100</v>
      </c>
      <c r="H115" s="119">
        <v>1.01</v>
      </c>
      <c r="I115" s="130">
        <v>3.3766913172279198E-4</v>
      </c>
      <c r="K115" s="129">
        <v>100</v>
      </c>
      <c r="L115" s="119">
        <v>1.01</v>
      </c>
      <c r="M115" s="130">
        <v>2.1924184582275698E-3</v>
      </c>
      <c r="O115" s="129">
        <v>100</v>
      </c>
      <c r="P115" s="119">
        <v>1.01</v>
      </c>
      <c r="Q115" s="130">
        <v>2.9530383454152401E-4</v>
      </c>
      <c r="S115" s="129">
        <v>100</v>
      </c>
      <c r="T115" s="119">
        <v>1.01</v>
      </c>
      <c r="U115" s="130">
        <v>8.4769075473396394E-3</v>
      </c>
      <c r="W115" s="129">
        <v>100</v>
      </c>
      <c r="X115" s="119">
        <v>1.01</v>
      </c>
      <c r="Y115" s="130">
        <v>4.2698619760818297E-3</v>
      </c>
    </row>
    <row r="116" spans="3:25" x14ac:dyDescent="0.25">
      <c r="C116" s="129">
        <v>101</v>
      </c>
      <c r="D116" s="118">
        <v>1.02</v>
      </c>
      <c r="E116" s="130">
        <v>3.2236104672640699E-4</v>
      </c>
      <c r="G116" s="129">
        <v>101</v>
      </c>
      <c r="H116" s="119">
        <v>1.02</v>
      </c>
      <c r="I116" s="130">
        <v>3.2983122783176002E-4</v>
      </c>
      <c r="K116" s="129">
        <v>101</v>
      </c>
      <c r="L116" s="119">
        <v>1.02</v>
      </c>
      <c r="M116" s="130">
        <v>2.1722456660418698E-3</v>
      </c>
      <c r="O116" s="129">
        <v>101</v>
      </c>
      <c r="P116" s="119">
        <v>1.02</v>
      </c>
      <c r="Q116" s="130">
        <v>2.9104525216207098E-4</v>
      </c>
      <c r="S116" s="129">
        <v>101</v>
      </c>
      <c r="T116" s="119">
        <v>1.02</v>
      </c>
      <c r="U116" s="130">
        <v>8.2871630058982508E-3</v>
      </c>
      <c r="W116" s="129">
        <v>101</v>
      </c>
      <c r="X116" s="119">
        <v>1.02</v>
      </c>
      <c r="Y116" s="130">
        <v>4.1627992852719103E-3</v>
      </c>
    </row>
    <row r="117" spans="3:25" x14ac:dyDescent="0.25">
      <c r="C117" s="129">
        <v>102</v>
      </c>
      <c r="D117" s="118">
        <v>1.03</v>
      </c>
      <c r="E117" s="130">
        <v>3.1526294049546299E-4</v>
      </c>
      <c r="G117" s="129">
        <v>102</v>
      </c>
      <c r="H117" s="119">
        <v>1.03</v>
      </c>
      <c r="I117" s="130">
        <v>3.22217365505776E-4</v>
      </c>
      <c r="K117" s="129">
        <v>102</v>
      </c>
      <c r="L117" s="119">
        <v>1.03</v>
      </c>
      <c r="M117" s="130">
        <v>2.15135084621045E-3</v>
      </c>
      <c r="O117" s="129">
        <v>102</v>
      </c>
      <c r="P117" s="119">
        <v>1.03</v>
      </c>
      <c r="Q117" s="130">
        <v>2.8684848947213597E-4</v>
      </c>
      <c r="S117" s="129">
        <v>102</v>
      </c>
      <c r="T117" s="119">
        <v>1.03</v>
      </c>
      <c r="U117" s="130">
        <v>8.1017333736535906E-3</v>
      </c>
      <c r="W117" s="129">
        <v>102</v>
      </c>
      <c r="X117" s="119">
        <v>1.03</v>
      </c>
      <c r="Y117" s="130">
        <v>4.0582050430404597E-3</v>
      </c>
    </row>
    <row r="118" spans="3:25" x14ac:dyDescent="0.25">
      <c r="C118" s="129">
        <v>103</v>
      </c>
      <c r="D118" s="118">
        <v>1.04</v>
      </c>
      <c r="E118" s="130">
        <v>3.0829462297244801E-4</v>
      </c>
      <c r="G118" s="129">
        <v>103</v>
      </c>
      <c r="H118" s="119">
        <v>1.04</v>
      </c>
      <c r="I118" s="130">
        <v>3.1481962355062897E-4</v>
      </c>
      <c r="K118" s="129">
        <v>103</v>
      </c>
      <c r="L118" s="119">
        <v>1.04</v>
      </c>
      <c r="M118" s="130">
        <v>2.12981555393861E-3</v>
      </c>
      <c r="O118" s="129">
        <v>103</v>
      </c>
      <c r="P118" s="119">
        <v>1.04</v>
      </c>
      <c r="Q118" s="130">
        <v>2.8271530425699E-4</v>
      </c>
      <c r="S118" s="129">
        <v>103</v>
      </c>
      <c r="T118" s="119">
        <v>1.04</v>
      </c>
      <c r="U118" s="130">
        <v>7.9207466318958909E-3</v>
      </c>
      <c r="W118" s="129">
        <v>103</v>
      </c>
      <c r="X118" s="119">
        <v>1.04</v>
      </c>
      <c r="Y118" s="130">
        <v>3.9560993731778196E-3</v>
      </c>
    </row>
    <row r="119" spans="3:25" x14ac:dyDescent="0.25">
      <c r="C119" s="129">
        <v>104</v>
      </c>
      <c r="D119" s="118">
        <v>1.05</v>
      </c>
      <c r="E119" s="130">
        <v>3.0146024326484097E-4</v>
      </c>
      <c r="G119" s="129">
        <v>104</v>
      </c>
      <c r="H119" s="119">
        <v>1.05</v>
      </c>
      <c r="I119" s="130">
        <v>3.0763045268780698E-4</v>
      </c>
      <c r="K119" s="129">
        <v>104</v>
      </c>
      <c r="L119" s="119">
        <v>1.05</v>
      </c>
      <c r="M119" s="130">
        <v>2.1077160436523898E-3</v>
      </c>
      <c r="O119" s="129">
        <v>104</v>
      </c>
      <c r="P119" s="119">
        <v>1.05</v>
      </c>
      <c r="Q119" s="130">
        <v>2.7866716496533102E-4</v>
      </c>
      <c r="S119" s="129">
        <v>104</v>
      </c>
      <c r="T119" s="119">
        <v>1.05</v>
      </c>
      <c r="U119" s="130">
        <v>7.7442988498673702E-3</v>
      </c>
      <c r="W119" s="129">
        <v>104</v>
      </c>
      <c r="X119" s="119">
        <v>1.05</v>
      </c>
      <c r="Y119" s="130">
        <v>3.8564918249515299E-3</v>
      </c>
    </row>
    <row r="120" spans="3:25" x14ac:dyDescent="0.25">
      <c r="C120" s="129">
        <v>105</v>
      </c>
      <c r="D120" s="118">
        <v>1.06</v>
      </c>
      <c r="E120" s="130">
        <v>2.9476304600527898E-4</v>
      </c>
      <c r="G120" s="129">
        <v>105</v>
      </c>
      <c r="H120" s="119">
        <v>1.06</v>
      </c>
      <c r="I120" s="130">
        <v>3.0064265246301298E-4</v>
      </c>
      <c r="K120" s="129">
        <v>105</v>
      </c>
      <c r="L120" s="119">
        <v>1.06</v>
      </c>
      <c r="M120" s="130">
        <v>2.0851235234168502E-3</v>
      </c>
      <c r="O120" s="129">
        <v>105</v>
      </c>
      <c r="P120" s="119">
        <v>1.06</v>
      </c>
      <c r="Q120" s="130">
        <v>2.7470648658663502E-4</v>
      </c>
      <c r="S120" s="129">
        <v>105</v>
      </c>
      <c r="T120" s="119">
        <v>1.06</v>
      </c>
      <c r="U120" s="130">
        <v>7.5724573808477399E-3</v>
      </c>
      <c r="W120" s="129">
        <v>105</v>
      </c>
      <c r="X120" s="119">
        <v>1.06</v>
      </c>
      <c r="Y120" s="130">
        <v>3.7593825745991199E-3</v>
      </c>
    </row>
    <row r="121" spans="3:25" x14ac:dyDescent="0.25">
      <c r="C121" s="129">
        <v>106</v>
      </c>
      <c r="D121" s="118">
        <v>1.07</v>
      </c>
      <c r="E121" s="130">
        <v>2.88205466043493E-4</v>
      </c>
      <c r="G121" s="129">
        <v>106</v>
      </c>
      <c r="H121" s="119">
        <v>1.07</v>
      </c>
      <c r="I121" s="130">
        <v>2.9384934972364999E-4</v>
      </c>
      <c r="K121" s="129">
        <v>106</v>
      </c>
      <c r="L121" s="119">
        <v>1.07</v>
      </c>
      <c r="M121" s="130">
        <v>2.06210440557199E-3</v>
      </c>
      <c r="O121" s="129">
        <v>106</v>
      </c>
      <c r="P121" s="119">
        <v>1.07</v>
      </c>
      <c r="Q121" s="130">
        <v>2.7083545384289299E-4</v>
      </c>
      <c r="S121" s="129">
        <v>106</v>
      </c>
      <c r="T121" s="119">
        <v>1.07</v>
      </c>
      <c r="U121" s="130">
        <v>7.40526385522441E-3</v>
      </c>
      <c r="W121" s="129">
        <v>106</v>
      </c>
      <c r="X121" s="119">
        <v>1.07</v>
      </c>
      <c r="Y121" s="130">
        <v>3.66476352669853E-3</v>
      </c>
    </row>
    <row r="122" spans="3:25" x14ac:dyDescent="0.25">
      <c r="C122" s="129">
        <v>107</v>
      </c>
      <c r="D122" s="118">
        <v>1.08</v>
      </c>
      <c r="E122" s="130">
        <v>2.8178921527431103E-4</v>
      </c>
      <c r="G122" s="129">
        <v>107</v>
      </c>
      <c r="H122" s="119">
        <v>1.08</v>
      </c>
      <c r="I122" s="130">
        <v>2.8724397859111099E-4</v>
      </c>
      <c r="K122" s="129">
        <v>107</v>
      </c>
      <c r="L122" s="119">
        <v>1.08</v>
      </c>
      <c r="M122" s="130">
        <v>2.0387205522876201E-3</v>
      </c>
      <c r="O122" s="129">
        <v>107</v>
      </c>
      <c r="P122" s="119">
        <v>1.08</v>
      </c>
      <c r="Q122" s="130">
        <v>2.6704257239798399E-4</v>
      </c>
      <c r="S122" s="129">
        <v>107</v>
      </c>
      <c r="T122" s="119">
        <v>1.08</v>
      </c>
      <c r="U122" s="130">
        <v>7.2427369700565E-3</v>
      </c>
      <c r="W122" s="129">
        <v>107</v>
      </c>
      <c r="X122" s="119">
        <v>1.08</v>
      </c>
      <c r="Y122" s="130">
        <v>3.57261932111859E-3</v>
      </c>
    </row>
    <row r="123" spans="3:25" x14ac:dyDescent="0.25">
      <c r="C123" s="129">
        <v>108</v>
      </c>
      <c r="D123" s="118">
        <v>1.0900000000000001</v>
      </c>
      <c r="E123" s="130">
        <v>2.7551536209593298E-4</v>
      </c>
      <c r="G123" s="129">
        <v>108</v>
      </c>
      <c r="H123" s="119">
        <v>1.0900000000000001</v>
      </c>
      <c r="I123" s="130">
        <v>2.8082026184767E-4</v>
      </c>
      <c r="K123" s="129">
        <v>108</v>
      </c>
      <c r="L123" s="119">
        <v>1.0900000000000001</v>
      </c>
      <c r="M123" s="130">
        <v>2.0150295150014501E-3</v>
      </c>
      <c r="O123" s="129">
        <v>108</v>
      </c>
      <c r="P123" s="119">
        <v>1.0900000000000001</v>
      </c>
      <c r="Q123" s="130">
        <v>2.6332209199286501E-4</v>
      </c>
      <c r="S123" s="129">
        <v>108</v>
      </c>
      <c r="T123" s="119">
        <v>1.0900000000000001</v>
      </c>
      <c r="U123" s="130">
        <v>7.0848750776530897E-3</v>
      </c>
      <c r="W123" s="129">
        <v>108</v>
      </c>
      <c r="X123" s="119">
        <v>1.0900000000000001</v>
      </c>
      <c r="Y123" s="130">
        <v>3.4829282513338302E-3</v>
      </c>
    </row>
    <row r="124" spans="3:25" x14ac:dyDescent="0.25">
      <c r="C124" s="129">
        <v>109</v>
      </c>
      <c r="D124" s="118">
        <v>1.1000000000000001</v>
      </c>
      <c r="E124" s="130">
        <v>2.6938440398528501E-4</v>
      </c>
      <c r="G124" s="129">
        <v>109</v>
      </c>
      <c r="H124" s="119">
        <v>1.1000000000000001</v>
      </c>
      <c r="I124" s="130">
        <v>2.7457219365454298E-4</v>
      </c>
      <c r="K124" s="129">
        <v>109</v>
      </c>
      <c r="L124" s="119">
        <v>1.1000000000000001</v>
      </c>
      <c r="M124" s="130">
        <v>1.9910847669311399E-3</v>
      </c>
      <c r="O124" s="129">
        <v>109</v>
      </c>
      <c r="P124" s="119">
        <v>1.1000000000000001</v>
      </c>
      <c r="Q124" s="130">
        <v>2.5968624397013502E-4</v>
      </c>
      <c r="S124" s="129">
        <v>109</v>
      </c>
      <c r="T124" s="119">
        <v>1.1000000000000001</v>
      </c>
      <c r="U124" s="130">
        <v>6.9316585780081104E-3</v>
      </c>
      <c r="W124" s="129">
        <v>109</v>
      </c>
      <c r="X124" s="119">
        <v>1.1000000000000001</v>
      </c>
      <c r="Y124" s="130">
        <v>3.3956630998711202E-3</v>
      </c>
    </row>
    <row r="125" spans="3:25" x14ac:dyDescent="0.25">
      <c r="C125" s="129">
        <v>110</v>
      </c>
      <c r="D125" s="118">
        <v>1.1100000000000001</v>
      </c>
      <c r="E125" s="130">
        <v>2.6339633366484E-4</v>
      </c>
      <c r="G125" s="129">
        <v>110</v>
      </c>
      <c r="H125" s="119">
        <v>1.1100000000000001</v>
      </c>
      <c r="I125" s="130">
        <v>2.68494023516846E-4</v>
      </c>
      <c r="K125" s="129">
        <v>110</v>
      </c>
      <c r="L125" s="119">
        <v>1.1100000000000001</v>
      </c>
      <c r="M125" s="130">
        <v>1.9669359280443401E-3</v>
      </c>
      <c r="O125" s="129">
        <v>110</v>
      </c>
      <c r="P125" s="119">
        <v>1.1100000000000001</v>
      </c>
      <c r="Q125" s="130">
        <v>2.5616590898178203E-4</v>
      </c>
      <c r="S125" s="129">
        <v>110</v>
      </c>
      <c r="T125" s="119">
        <v>1.1100000000000001</v>
      </c>
      <c r="U125" s="130">
        <v>6.7830521216846497E-3</v>
      </c>
      <c r="W125" s="129">
        <v>110</v>
      </c>
      <c r="X125" s="119">
        <v>1.1100000000000001</v>
      </c>
      <c r="Y125" s="130">
        <v>3.31079189656081E-3</v>
      </c>
    </row>
    <row r="126" spans="3:25" x14ac:dyDescent="0.25">
      <c r="C126" s="129">
        <v>111</v>
      </c>
      <c r="D126" s="118">
        <v>1.1200000000000001</v>
      </c>
      <c r="E126" s="130">
        <v>2.5755069931916199E-4</v>
      </c>
      <c r="G126" s="129">
        <v>111</v>
      </c>
      <c r="H126" s="119">
        <v>1.1200000000000001</v>
      </c>
      <c r="I126" s="130">
        <v>2.6258024141189497E-4</v>
      </c>
      <c r="K126" s="129">
        <v>111</v>
      </c>
      <c r="L126" s="119">
        <v>1.1200000000000001</v>
      </c>
      <c r="M126" s="130">
        <v>1.94262898203621E-3</v>
      </c>
      <c r="O126" s="129">
        <v>111</v>
      </c>
      <c r="P126" s="119">
        <v>1.1200000000000001</v>
      </c>
      <c r="Q126" s="130">
        <v>2.52743431140942E-4</v>
      </c>
      <c r="S126" s="129">
        <v>111</v>
      </c>
      <c r="T126" s="119">
        <v>1.1200000000000001</v>
      </c>
      <c r="U126" s="130">
        <v>6.6390066310176802E-3</v>
      </c>
      <c r="W126" s="129">
        <v>111</v>
      </c>
      <c r="X126" s="119">
        <v>1.1200000000000001</v>
      </c>
      <c r="Y126" s="130">
        <v>3.2282786051120701E-3</v>
      </c>
    </row>
    <row r="127" spans="3:25" x14ac:dyDescent="0.25">
      <c r="C127" s="129">
        <v>112</v>
      </c>
      <c r="D127" s="118">
        <v>1.1299999999999999</v>
      </c>
      <c r="E127" s="130">
        <v>2.51846659300554E-4</v>
      </c>
      <c r="G127" s="129">
        <v>112</v>
      </c>
      <c r="H127" s="119">
        <v>1.1299999999999999</v>
      </c>
      <c r="I127" s="130">
        <v>2.56825563999413E-4</v>
      </c>
      <c r="K127" s="129">
        <v>112</v>
      </c>
      <c r="L127" s="119">
        <v>1.1299999999999999</v>
      </c>
      <c r="M127" s="130">
        <v>1.9182064850037401E-3</v>
      </c>
      <c r="O127" s="129">
        <v>112</v>
      </c>
      <c r="P127" s="119">
        <v>1.1299999999999999</v>
      </c>
      <c r="Q127" s="130">
        <v>2.4941497083275001E-4</v>
      </c>
      <c r="S127" s="129">
        <v>112</v>
      </c>
      <c r="T127" s="119">
        <v>1.1299999999999999</v>
      </c>
      <c r="U127" s="130">
        <v>6.4994611483913303E-3</v>
      </c>
      <c r="W127" s="129">
        <v>112</v>
      </c>
      <c r="X127" s="119">
        <v>1.1299999999999999</v>
      </c>
      <c r="Y127" s="130">
        <v>3.1480837433349399E-3</v>
      </c>
    </row>
    <row r="128" spans="3:25" x14ac:dyDescent="0.25">
      <c r="C128" s="129">
        <v>113</v>
      </c>
      <c r="D128" s="118">
        <v>1.1399999999999999</v>
      </c>
      <c r="E128" s="130">
        <v>2.4628303174249001E-4</v>
      </c>
      <c r="G128" s="129">
        <v>113</v>
      </c>
      <c r="H128" s="119">
        <v>1.1399999999999999</v>
      </c>
      <c r="I128" s="130">
        <v>2.5122492183507603E-4</v>
      </c>
      <c r="K128" s="129">
        <v>113</v>
      </c>
      <c r="L128" s="119">
        <v>1.1399999999999999</v>
      </c>
      <c r="M128" s="130">
        <v>1.8937077656249199E-3</v>
      </c>
      <c r="O128" s="129">
        <v>113</v>
      </c>
      <c r="P128" s="119">
        <v>1.1399999999999999</v>
      </c>
      <c r="Q128" s="130">
        <v>2.4617084234998602E-4</v>
      </c>
      <c r="S128" s="129">
        <v>113</v>
      </c>
      <c r="T128" s="119">
        <v>1.1399999999999999</v>
      </c>
      <c r="U128" s="130">
        <v>6.3643445209167603E-3</v>
      </c>
      <c r="W128" s="129">
        <v>113</v>
      </c>
      <c r="X128" s="119">
        <v>1.1399999999999999</v>
      </c>
      <c r="Y128" s="130">
        <v>3.0701649421034601E-3</v>
      </c>
    </row>
    <row r="129" spans="3:25" x14ac:dyDescent="0.25">
      <c r="C129" s="129">
        <v>114</v>
      </c>
      <c r="D129" s="118">
        <v>1.1499999999999999</v>
      </c>
      <c r="E129" s="130">
        <v>2.4085833947767499E-4</v>
      </c>
      <c r="G129" s="129">
        <v>114</v>
      </c>
      <c r="H129" s="119">
        <v>1.1499999999999999</v>
      </c>
      <c r="I129" s="130">
        <v>2.4577344751244298E-4</v>
      </c>
      <c r="K129" s="129">
        <v>114</v>
      </c>
      <c r="L129" s="119">
        <v>1.1499999999999999</v>
      </c>
      <c r="M129" s="130">
        <v>1.8691691167497899E-3</v>
      </c>
      <c r="O129" s="129">
        <v>114</v>
      </c>
      <c r="P129" s="119">
        <v>1.1499999999999999</v>
      </c>
      <c r="Q129" s="130">
        <v>2.4299230470762101E-4</v>
      </c>
      <c r="S129" s="129">
        <v>114</v>
      </c>
      <c r="T129" s="119">
        <v>1.1499999999999999</v>
      </c>
      <c r="U129" s="130">
        <v>6.2335769311511599E-3</v>
      </c>
      <c r="W129" s="129">
        <v>114</v>
      </c>
      <c r="X129" s="119">
        <v>1.1499999999999999</v>
      </c>
      <c r="Y129" s="130">
        <v>2.99447744790487E-3</v>
      </c>
    </row>
    <row r="130" spans="3:25" x14ac:dyDescent="0.25">
      <c r="C130" s="129">
        <v>115</v>
      </c>
      <c r="D130" s="118">
        <v>1.1599999999999999</v>
      </c>
      <c r="E130" s="130">
        <v>2.35570850635071E-4</v>
      </c>
      <c r="G130" s="129">
        <v>115</v>
      </c>
      <c r="H130" s="119">
        <v>1.1599999999999999</v>
      </c>
      <c r="I130" s="130">
        <v>2.40466464662223E-4</v>
      </c>
      <c r="K130" s="129">
        <v>115</v>
      </c>
      <c r="L130" s="119">
        <v>1.1599999999999999</v>
      </c>
      <c r="M130" s="130">
        <v>1.84462397839374E-3</v>
      </c>
      <c r="O130" s="129">
        <v>115</v>
      </c>
      <c r="P130" s="119">
        <v>1.1599999999999999</v>
      </c>
      <c r="Q130" s="130">
        <v>2.39863324491826E-4</v>
      </c>
      <c r="S130" s="129">
        <v>115</v>
      </c>
      <c r="T130" s="119">
        <v>1.1599999999999999</v>
      </c>
      <c r="U130" s="130">
        <v>6.1070712836071798E-3</v>
      </c>
      <c r="W130" s="129">
        <v>115</v>
      </c>
      <c r="X130" s="119">
        <v>1.1599999999999999</v>
      </c>
      <c r="Y130" s="130">
        <v>2.9209745735579002E-3</v>
      </c>
    </row>
    <row r="131" spans="3:25" x14ac:dyDescent="0.25">
      <c r="C131" s="129">
        <v>116</v>
      </c>
      <c r="D131" s="118">
        <v>1.17</v>
      </c>
      <c r="E131" s="130">
        <v>2.3041861526766299E-4</v>
      </c>
      <c r="G131" s="129">
        <v>116</v>
      </c>
      <c r="H131" s="119">
        <v>1.17</v>
      </c>
      <c r="I131" s="130">
        <v>2.35299477742065E-4</v>
      </c>
      <c r="K131" s="129">
        <v>116</v>
      </c>
      <c r="L131" s="119">
        <v>1.17</v>
      </c>
      <c r="M131" s="130">
        <v>1.8201031121918799E-3</v>
      </c>
      <c r="O131" s="129">
        <v>116</v>
      </c>
      <c r="P131" s="119">
        <v>1.17</v>
      </c>
      <c r="Q131" s="130">
        <v>2.3673507515557199E-4</v>
      </c>
      <c r="S131" s="129">
        <v>116</v>
      </c>
      <c r="T131" s="119">
        <v>1.17</v>
      </c>
      <c r="U131" s="130">
        <v>5.9847344567510001E-3</v>
      </c>
      <c r="W131" s="129">
        <v>116</v>
      </c>
      <c r="X131" s="119">
        <v>1.17</v>
      </c>
      <c r="Y131" s="130">
        <v>2.8496081014144402E-3</v>
      </c>
    </row>
    <row r="132" spans="3:25" x14ac:dyDescent="0.25">
      <c r="C132" s="129">
        <v>117</v>
      </c>
      <c r="D132" s="118">
        <v>1.18</v>
      </c>
      <c r="E132" s="130">
        <v>2.2539949834026401E-4</v>
      </c>
      <c r="G132" s="129">
        <v>117</v>
      </c>
      <c r="H132" s="119">
        <v>1.18</v>
      </c>
      <c r="I132" s="130">
        <v>2.30268162554268E-4</v>
      </c>
      <c r="K132" s="129">
        <v>117</v>
      </c>
      <c r="L132" s="119">
        <v>1.18</v>
      </c>
      <c r="M132" s="130">
        <v>1.7956347674295599E-3</v>
      </c>
      <c r="O132" s="129">
        <v>117</v>
      </c>
      <c r="P132" s="119">
        <v>1.18</v>
      </c>
      <c r="Q132" s="130">
        <v>2.33593511648198E-4</v>
      </c>
      <c r="S132" s="129">
        <v>117</v>
      </c>
      <c r="T132" s="119">
        <v>1.18</v>
      </c>
      <c r="U132" s="130">
        <v>5.8664684300091599E-3</v>
      </c>
      <c r="W132" s="129">
        <v>117</v>
      </c>
      <c r="X132" s="119">
        <v>1.18</v>
      </c>
      <c r="Y132" s="130">
        <v>2.7803286430894002E-3</v>
      </c>
    </row>
    <row r="133" spans="3:25" x14ac:dyDescent="0.25">
      <c r="C133" s="129">
        <v>118</v>
      </c>
      <c r="D133" s="118">
        <v>1.19</v>
      </c>
      <c r="E133" s="130">
        <v>2.2051120938469801E-4</v>
      </c>
      <c r="G133" s="129">
        <v>118</v>
      </c>
      <c r="H133" s="119">
        <v>1.19</v>
      </c>
      <c r="I133" s="130">
        <v>2.2536835743312199E-4</v>
      </c>
      <c r="K133" s="129">
        <v>118</v>
      </c>
      <c r="L133" s="119">
        <v>1.19</v>
      </c>
      <c r="M133" s="130">
        <v>1.7712448388098401E-3</v>
      </c>
      <c r="O133" s="129">
        <v>118</v>
      </c>
      <c r="P133" s="119">
        <v>1.19</v>
      </c>
      <c r="Q133" s="130">
        <v>2.3044366552022599E-4</v>
      </c>
      <c r="S133" s="129">
        <v>118</v>
      </c>
      <c r="T133" s="119">
        <v>1.19</v>
      </c>
      <c r="U133" s="130">
        <v>5.7521712950325101E-3</v>
      </c>
      <c r="W133" s="129">
        <v>118</v>
      </c>
      <c r="X133" s="119">
        <v>1.19</v>
      </c>
      <c r="Y133" s="130">
        <v>2.7130859594970899E-3</v>
      </c>
    </row>
    <row r="134" spans="3:25" x14ac:dyDescent="0.25">
      <c r="C134" s="129">
        <v>119</v>
      </c>
      <c r="D134" s="118">
        <v>1.2</v>
      </c>
      <c r="E134" s="130">
        <v>2.15751329108378E-4</v>
      </c>
      <c r="G134" s="129">
        <v>119</v>
      </c>
      <c r="H134" s="119">
        <v>1.2</v>
      </c>
      <c r="I134" s="130">
        <v>2.20596055047756E-4</v>
      </c>
      <c r="K134" s="129">
        <v>119</v>
      </c>
      <c r="L134" s="119">
        <v>1.2</v>
      </c>
      <c r="M134" s="130">
        <v>1.74695701615492E-3</v>
      </c>
      <c r="O134" s="129">
        <v>119</v>
      </c>
      <c r="P134" s="119">
        <v>1.2</v>
      </c>
      <c r="Q134" s="130">
        <v>2.2729017367333E-4</v>
      </c>
      <c r="S134" s="129">
        <v>119</v>
      </c>
      <c r="T134" s="119">
        <v>1.2</v>
      </c>
      <c r="U134" s="130">
        <v>5.6417381601219603E-3</v>
      </c>
      <c r="W134" s="129">
        <v>119</v>
      </c>
      <c r="X134" s="119">
        <v>1.2</v>
      </c>
      <c r="Y134" s="130">
        <v>2.6478292447114798E-3</v>
      </c>
    </row>
    <row r="135" spans="3:25" x14ac:dyDescent="0.25">
      <c r="C135" s="129">
        <v>120</v>
      </c>
      <c r="D135" s="118">
        <v>1.21</v>
      </c>
      <c r="E135" s="130">
        <v>2.1111733322176499E-4</v>
      </c>
      <c r="G135" s="129">
        <v>120</v>
      </c>
      <c r="H135" s="119">
        <v>1.21</v>
      </c>
      <c r="I135" s="130">
        <v>2.1594739477041999E-4</v>
      </c>
      <c r="K135" s="129">
        <v>120</v>
      </c>
      <c r="L135" s="119">
        <v>1.21</v>
      </c>
      <c r="M135" s="130">
        <v>1.7227929262674301E-3</v>
      </c>
      <c r="O135" s="129">
        <v>120</v>
      </c>
      <c r="P135" s="119">
        <v>1.21</v>
      </c>
      <c r="Q135" s="130">
        <v>2.2413730292807199E-4</v>
      </c>
      <c r="S135" s="129">
        <v>120</v>
      </c>
      <c r="T135" s="119">
        <v>1.21</v>
      </c>
      <c r="U135" s="130">
        <v>5.5350619563279604E-3</v>
      </c>
      <c r="W135" s="129">
        <v>120</v>
      </c>
      <c r="X135" s="119">
        <v>1.21</v>
      </c>
      <c r="Y135" s="130">
        <v>2.5845073769156998E-3</v>
      </c>
    </row>
    <row r="136" spans="3:25" x14ac:dyDescent="0.25">
      <c r="C136" s="129">
        <v>121</v>
      </c>
      <c r="D136" s="118">
        <v>1.22</v>
      </c>
      <c r="E136" s="130">
        <v>2.06606613730581E-4</v>
      </c>
      <c r="G136" s="129">
        <v>121</v>
      </c>
      <c r="H136" s="119">
        <v>1.22</v>
      </c>
      <c r="I136" s="130">
        <v>2.1141865556401499E-4</v>
      </c>
      <c r="K136" s="129">
        <v>121</v>
      </c>
      <c r="L136" s="119">
        <v>1.22</v>
      </c>
      <c r="M136" s="130">
        <v>1.6987722671988901E-3</v>
      </c>
      <c r="O136" s="129">
        <v>121</v>
      </c>
      <c r="P136" s="119">
        <v>1.22</v>
      </c>
      <c r="Q136" s="130">
        <v>2.2098897332227299E-4</v>
      </c>
      <c r="S136" s="129">
        <v>121</v>
      </c>
      <c r="T136" s="119">
        <v>1.22</v>
      </c>
      <c r="U136" s="130">
        <v>5.4320341533080898E-3</v>
      </c>
      <c r="W136" s="129">
        <v>121</v>
      </c>
      <c r="X136" s="119">
        <v>1.22</v>
      </c>
      <c r="Y136" s="130">
        <v>2.5230691394637602E-3</v>
      </c>
    </row>
    <row r="137" spans="3:25" x14ac:dyDescent="0.25">
      <c r="C137" s="129">
        <v>122</v>
      </c>
      <c r="D137" s="118">
        <v>1.23</v>
      </c>
      <c r="E137" s="130">
        <v>2.02216497920007E-4</v>
      </c>
      <c r="G137" s="129">
        <v>122</v>
      </c>
      <c r="H137" s="119">
        <v>1.23</v>
      </c>
      <c r="I137" s="130">
        <v>2.0700624934635699E-4</v>
      </c>
      <c r="K137" s="129">
        <v>122</v>
      </c>
      <c r="L137" s="119">
        <v>1.23</v>
      </c>
      <c r="M137" s="130">
        <v>1.674912935189E-3</v>
      </c>
      <c r="O137" s="129">
        <v>122</v>
      </c>
      <c r="P137" s="119">
        <v>1.23</v>
      </c>
      <c r="Q137" s="130">
        <v>2.17848780179538E-4</v>
      </c>
      <c r="S137" s="129">
        <v>122</v>
      </c>
      <c r="T137" s="119">
        <v>1.23</v>
      </c>
      <c r="U137" s="130">
        <v>5.3325453925804197E-3</v>
      </c>
      <c r="W137" s="129">
        <v>122</v>
      </c>
      <c r="X137" s="119">
        <v>1.23</v>
      </c>
      <c r="Y137" s="130">
        <v>2.4634634148466201E-3</v>
      </c>
    </row>
    <row r="138" spans="3:25" x14ac:dyDescent="0.25">
      <c r="C138" s="129">
        <v>123</v>
      </c>
      <c r="D138" s="118">
        <v>1.24</v>
      </c>
      <c r="E138" s="130">
        <v>1.9794426524045601E-4</v>
      </c>
      <c r="G138" s="129">
        <v>123</v>
      </c>
      <c r="H138" s="119">
        <v>1.24</v>
      </c>
      <c r="I138" s="130">
        <v>2.0270671479213901E-4</v>
      </c>
      <c r="K138" s="129">
        <v>123</v>
      </c>
      <c r="L138" s="119">
        <v>1.24</v>
      </c>
      <c r="M138" s="130">
        <v>1.65123114455058E-3</v>
      </c>
      <c r="O138" s="129">
        <v>123</v>
      </c>
      <c r="P138" s="119">
        <v>1.24</v>
      </c>
      <c r="Q138" s="130">
        <v>2.1472001498998601E-4</v>
      </c>
      <c r="S138" s="129">
        <v>123</v>
      </c>
      <c r="T138" s="119">
        <v>1.24</v>
      </c>
      <c r="U138" s="130">
        <v>5.23648604535329E-3</v>
      </c>
      <c r="W138" s="129">
        <v>123</v>
      </c>
      <c r="X138" s="119">
        <v>1.24</v>
      </c>
      <c r="Y138" s="130">
        <v>2.4056393541354E-3</v>
      </c>
    </row>
    <row r="139" spans="3:25" x14ac:dyDescent="0.25">
      <c r="C139" s="129">
        <v>124</v>
      </c>
      <c r="D139" s="118">
        <v>1.25</v>
      </c>
      <c r="E139" s="130">
        <v>1.93787162287935E-4</v>
      </c>
      <c r="G139" s="129">
        <v>124</v>
      </c>
      <c r="H139" s="119">
        <v>1.25</v>
      </c>
      <c r="I139" s="130">
        <v>1.9851671153680201E-4</v>
      </c>
      <c r="K139" s="129">
        <v>124</v>
      </c>
      <c r="L139" s="119">
        <v>1.25</v>
      </c>
      <c r="M139" s="130">
        <v>1.6277415407820899E-3</v>
      </c>
      <c r="O139" s="129">
        <v>124</v>
      </c>
      <c r="P139" s="119">
        <v>1.25</v>
      </c>
      <c r="Q139" s="130">
        <v>2.1160568514705499E-4</v>
      </c>
      <c r="S139" s="129">
        <v>124</v>
      </c>
      <c r="T139" s="119">
        <v>1.25</v>
      </c>
      <c r="U139" s="130">
        <v>5.1437467016544197E-3</v>
      </c>
      <c r="W139" s="129">
        <v>124</v>
      </c>
      <c r="X139" s="119">
        <v>1.25</v>
      </c>
      <c r="Y139" s="130">
        <v>2.3495465242680301E-3</v>
      </c>
    </row>
    <row r="140" spans="3:25" x14ac:dyDescent="0.25">
      <c r="C140" s="129">
        <v>125</v>
      </c>
      <c r="D140" s="118">
        <v>1.26</v>
      </c>
      <c r="E140" s="130">
        <v>1.8974241605639901E-4</v>
      </c>
      <c r="G140" s="129">
        <v>125</v>
      </c>
      <c r="H140" s="119">
        <v>1.26</v>
      </c>
      <c r="I140" s="130">
        <v>1.9443301474955099E-4</v>
      </c>
      <c r="K140" s="129">
        <v>125</v>
      </c>
      <c r="L140" s="119">
        <v>1.26</v>
      </c>
      <c r="M140" s="130">
        <v>1.60445730719314E-3</v>
      </c>
      <c r="O140" s="129">
        <v>125</v>
      </c>
      <c r="P140" s="119">
        <v>1.26</v>
      </c>
      <c r="Q140" s="130">
        <v>2.08508532585397E-4</v>
      </c>
      <c r="S140" s="129">
        <v>125</v>
      </c>
      <c r="T140" s="119">
        <v>1.26</v>
      </c>
      <c r="U140" s="130">
        <v>5.0542185970301303E-3</v>
      </c>
      <c r="W140" s="129">
        <v>125</v>
      </c>
      <c r="X140" s="119">
        <v>1.26</v>
      </c>
      <c r="Y140" s="130">
        <v>2.2951350353513202E-3</v>
      </c>
    </row>
    <row r="141" spans="3:25" x14ac:dyDescent="0.25">
      <c r="C141" s="129">
        <v>126</v>
      </c>
      <c r="D141" s="118">
        <v>1.27</v>
      </c>
      <c r="E141" s="130">
        <v>1.8580724562496201E-4</v>
      </c>
      <c r="G141" s="129">
        <v>126</v>
      </c>
      <c r="H141" s="119">
        <v>1.27</v>
      </c>
      <c r="I141" s="130">
        <v>1.9045251004557099E-4</v>
      </c>
      <c r="K141" s="129">
        <v>126</v>
      </c>
      <c r="L141" s="119">
        <v>1.27</v>
      </c>
      <c r="M141" s="130">
        <v>1.5813902653295799E-3</v>
      </c>
      <c r="O141" s="129">
        <v>126</v>
      </c>
      <c r="P141" s="119">
        <v>1.27</v>
      </c>
      <c r="Q141" s="130">
        <v>2.0543105136548801E-4</v>
      </c>
      <c r="S141" s="129">
        <v>126</v>
      </c>
      <c r="T141" s="119">
        <v>1.27</v>
      </c>
      <c r="U141" s="130">
        <v>4.9677939826438099E-3</v>
      </c>
      <c r="W141" s="129">
        <v>126</v>
      </c>
      <c r="X141" s="119">
        <v>1.27</v>
      </c>
      <c r="Y141" s="130">
        <v>2.2423556499685201E-3</v>
      </c>
    </row>
    <row r="142" spans="3:25" x14ac:dyDescent="0.25">
      <c r="C142" s="129">
        <v>127</v>
      </c>
      <c r="D142" s="118">
        <v>1.28</v>
      </c>
      <c r="E142" s="130">
        <v>1.81978872429259E-4</v>
      </c>
      <c r="G142" s="129">
        <v>127</v>
      </c>
      <c r="H142" s="119">
        <v>1.28</v>
      </c>
      <c r="I142" s="130">
        <v>1.86572188710086E-4</v>
      </c>
      <c r="K142" s="129">
        <v>127</v>
      </c>
      <c r="L142" s="119">
        <v>1.28</v>
      </c>
      <c r="M142" s="130">
        <v>1.55855096948277E-3</v>
      </c>
      <c r="O142" s="129">
        <v>127</v>
      </c>
      <c r="P142" s="119">
        <v>1.28</v>
      </c>
      <c r="Q142" s="130">
        <v>2.0237550425076999E-4</v>
      </c>
      <c r="S142" s="129">
        <v>127</v>
      </c>
      <c r="T142" s="119">
        <v>1.28</v>
      </c>
      <c r="U142" s="130">
        <v>4.8843664441759298E-3</v>
      </c>
      <c r="W142" s="129">
        <v>127</v>
      </c>
      <c r="X142" s="119">
        <v>1.28</v>
      </c>
      <c r="Y142" s="130">
        <v>2.19115987631311E-3</v>
      </c>
    </row>
    <row r="143" spans="3:25" x14ac:dyDescent="0.25">
      <c r="C143" s="129">
        <v>128</v>
      </c>
      <c r="D143" s="118">
        <v>1.29</v>
      </c>
      <c r="E143" s="130">
        <v>1.7825452925359901E-4</v>
      </c>
      <c r="G143" s="129">
        <v>128</v>
      </c>
      <c r="H143" s="119">
        <v>1.29</v>
      </c>
      <c r="I143" s="130">
        <v>1.82789143209316E-4</v>
      </c>
      <c r="K143" s="129">
        <v>128</v>
      </c>
      <c r="L143" s="119">
        <v>1.29</v>
      </c>
      <c r="M143" s="130">
        <v>1.5359487955644E-3</v>
      </c>
      <c r="O143" s="129">
        <v>128</v>
      </c>
      <c r="P143" s="119">
        <v>1.29</v>
      </c>
      <c r="Q143" s="130">
        <v>1.9934393832288301E-4</v>
      </c>
      <c r="S143" s="129">
        <v>128</v>
      </c>
      <c r="T143" s="119">
        <v>1.29</v>
      </c>
      <c r="U143" s="130">
        <v>4.8038311745178799E-3</v>
      </c>
      <c r="W143" s="129">
        <v>128</v>
      </c>
      <c r="X143" s="119">
        <v>1.29</v>
      </c>
      <c r="Y143" s="130">
        <v>2.1415000468115201E-3</v>
      </c>
    </row>
    <row r="144" spans="3:25" x14ac:dyDescent="0.25">
      <c r="C144" s="129">
        <v>129</v>
      </c>
      <c r="D144" s="118">
        <v>1.3</v>
      </c>
      <c r="E144" s="130">
        <v>1.7463146806888E-4</v>
      </c>
      <c r="G144" s="129">
        <v>129</v>
      </c>
      <c r="H144" s="119">
        <v>1.3</v>
      </c>
      <c r="I144" s="130">
        <v>1.7910056296556901E-4</v>
      </c>
      <c r="K144" s="129">
        <v>129</v>
      </c>
      <c r="L144" s="119">
        <v>1.3</v>
      </c>
      <c r="M144" s="130">
        <v>1.51359202462295E-3</v>
      </c>
      <c r="O144" s="129">
        <v>129</v>
      </c>
      <c r="P144" s="119">
        <v>1.3</v>
      </c>
      <c r="Q144" s="130">
        <v>1.9633819968006001E-4</v>
      </c>
      <c r="S144" s="129">
        <v>129</v>
      </c>
      <c r="T144" s="119">
        <v>1.3</v>
      </c>
      <c r="U144" s="130">
        <v>4.7260852048616299E-3</v>
      </c>
      <c r="W144" s="129">
        <v>129</v>
      </c>
      <c r="X144" s="119">
        <v>1.3</v>
      </c>
      <c r="Y144" s="130">
        <v>2.0933293837512102E-3</v>
      </c>
    </row>
    <row r="145" spans="3:25" x14ac:dyDescent="0.25">
      <c r="C145" s="129">
        <v>130</v>
      </c>
      <c r="D145" s="118">
        <v>1.31</v>
      </c>
      <c r="E145" s="130">
        <v>1.7110696683035601E-4</v>
      </c>
      <c r="G145" s="129">
        <v>130</v>
      </c>
      <c r="H145" s="119">
        <v>1.31</v>
      </c>
      <c r="I145" s="130">
        <v>1.7550373037573101E-4</v>
      </c>
      <c r="K145" s="129">
        <v>130</v>
      </c>
      <c r="L145" s="119">
        <v>1.31</v>
      </c>
      <c r="M145" s="130">
        <v>1.4914879212714601E-3</v>
      </c>
      <c r="O145" s="129">
        <v>130</v>
      </c>
      <c r="P145" s="119">
        <v>1.31</v>
      </c>
      <c r="Q145" s="130">
        <v>1.9335994726295001E-4</v>
      </c>
      <c r="S145" s="129">
        <v>130</v>
      </c>
      <c r="T145" s="119">
        <v>1.31</v>
      </c>
      <c r="U145" s="130">
        <v>4.6510275984166204E-3</v>
      </c>
      <c r="W145" s="129">
        <v>130</v>
      </c>
      <c r="X145" s="119">
        <v>1.31</v>
      </c>
      <c r="Y145" s="130">
        <v>2.0466020532952998E-3</v>
      </c>
    </row>
    <row r="146" spans="3:25" x14ac:dyDescent="0.25">
      <c r="C146" s="129">
        <v>131</v>
      </c>
      <c r="D146" s="118">
        <v>1.32</v>
      </c>
      <c r="E146" s="130">
        <v>1.6767833533937399E-4</v>
      </c>
      <c r="G146" s="129">
        <v>131</v>
      </c>
      <c r="H146" s="119">
        <v>1.32</v>
      </c>
      <c r="I146" s="130">
        <v>1.71996017054271E-4</v>
      </c>
      <c r="K146" s="129">
        <v>131</v>
      </c>
      <c r="L146" s="119">
        <v>1.32</v>
      </c>
      <c r="M146" s="130">
        <v>1.4696428072891799E-3</v>
      </c>
      <c r="O146" s="129">
        <v>131</v>
      </c>
      <c r="P146" s="119">
        <v>1.32</v>
      </c>
      <c r="Q146" s="130">
        <v>1.90410665851179E-4</v>
      </c>
      <c r="S146" s="129">
        <v>131</v>
      </c>
      <c r="T146" s="119">
        <v>1.32</v>
      </c>
      <c r="U146" s="130">
        <v>4.5785596106365399E-3</v>
      </c>
      <c r="W146" s="129">
        <v>131</v>
      </c>
      <c r="X146" s="119">
        <v>1.32</v>
      </c>
      <c r="Y146" s="130">
        <v>2.00127320913969E-3</v>
      </c>
    </row>
    <row r="147" spans="3:25" x14ac:dyDescent="0.25">
      <c r="C147" s="129">
        <v>132</v>
      </c>
      <c r="D147" s="118">
        <v>1.33</v>
      </c>
      <c r="E147" s="130">
        <v>1.64342920263912E-4</v>
      </c>
      <c r="G147" s="129">
        <v>132</v>
      </c>
      <c r="H147" s="119">
        <v>1.33</v>
      </c>
      <c r="I147" s="130">
        <v>1.6857488028353999E-4</v>
      </c>
      <c r="K147" s="129">
        <v>132</v>
      </c>
      <c r="L147" s="119">
        <v>1.33</v>
      </c>
      <c r="M147" s="130">
        <v>1.44806213065126E-3</v>
      </c>
      <c r="O147" s="129">
        <v>132</v>
      </c>
      <c r="P147" s="119">
        <v>1.33</v>
      </c>
      <c r="Q147" s="130">
        <v>1.8749167827278001E-4</v>
      </c>
      <c r="S147" s="129">
        <v>132</v>
      </c>
      <c r="T147" s="119">
        <v>1.33</v>
      </c>
      <c r="U147" s="130">
        <v>4.5085848195103298E-3</v>
      </c>
      <c r="W147" s="129">
        <v>132</v>
      </c>
      <c r="X147" s="119">
        <v>1.33</v>
      </c>
      <c r="Y147" s="130">
        <v>1.9572990269533198E-3</v>
      </c>
    </row>
    <row r="148" spans="3:25" x14ac:dyDescent="0.25">
      <c r="C148" s="129">
        <v>133</v>
      </c>
      <c r="D148" s="118">
        <v>1.34</v>
      </c>
      <c r="E148" s="130">
        <v>1.61098109404299E-4</v>
      </c>
      <c r="G148" s="129">
        <v>133</v>
      </c>
      <c r="H148" s="119">
        <v>1.34</v>
      </c>
      <c r="I148" s="130">
        <v>1.6523785965572E-4</v>
      </c>
      <c r="K148" s="129">
        <v>133</v>
      </c>
      <c r="L148" s="119">
        <v>1.34</v>
      </c>
      <c r="M148" s="130">
        <v>1.4267505302320001E-3</v>
      </c>
      <c r="O148" s="129">
        <v>133</v>
      </c>
      <c r="P148" s="119">
        <v>1.34</v>
      </c>
      <c r="Q148" s="130">
        <v>1.8460415686740299E-4</v>
      </c>
      <c r="S148" s="129">
        <v>133</v>
      </c>
      <c r="T148" s="119">
        <v>1.34</v>
      </c>
      <c r="U148" s="130">
        <v>4.44100922916535E-3</v>
      </c>
      <c r="W148" s="129">
        <v>133</v>
      </c>
      <c r="X148" s="119">
        <v>1.34</v>
      </c>
      <c r="Y148" s="130">
        <v>1.9146367306364499E-3</v>
      </c>
    </row>
    <row r="149" spans="3:25" x14ac:dyDescent="0.25">
      <c r="C149" s="129">
        <v>134</v>
      </c>
      <c r="D149" s="118">
        <v>1.35</v>
      </c>
      <c r="E149" s="130">
        <v>1.57941335282625E-4</v>
      </c>
      <c r="G149" s="129">
        <v>134</v>
      </c>
      <c r="H149" s="119">
        <v>1.35</v>
      </c>
      <c r="I149" s="130">
        <v>1.6198257389212799E-4</v>
      </c>
      <c r="K149" s="129">
        <v>134</v>
      </c>
      <c r="L149" s="119">
        <v>1.35</v>
      </c>
      <c r="M149" s="130">
        <v>1.40571189641826E-3</v>
      </c>
      <c r="O149" s="129">
        <v>134</v>
      </c>
      <c r="P149" s="119">
        <v>1.35</v>
      </c>
      <c r="Q149" s="130">
        <v>1.8174913424279701E-4</v>
      </c>
      <c r="S149" s="129">
        <v>134</v>
      </c>
      <c r="T149" s="119">
        <v>1.35</v>
      </c>
      <c r="U149" s="130">
        <v>4.3757413497445699E-3</v>
      </c>
      <c r="W149" s="129">
        <v>134</v>
      </c>
      <c r="X149" s="119">
        <v>1.35</v>
      </c>
      <c r="Y149" s="130">
        <v>1.8732446113342101E-3</v>
      </c>
    </row>
    <row r="150" spans="3:25" x14ac:dyDescent="0.25">
      <c r="C150" s="129">
        <v>135</v>
      </c>
      <c r="D150" s="118">
        <v>1.36</v>
      </c>
      <c r="E150" s="130">
        <v>1.5487007812721101E-4</v>
      </c>
      <c r="G150" s="129">
        <v>135</v>
      </c>
      <c r="H150" s="119">
        <v>1.36</v>
      </c>
      <c r="I150" s="130">
        <v>1.5880671782688999E-4</v>
      </c>
      <c r="K150" s="129">
        <v>135</v>
      </c>
      <c r="L150" s="119">
        <v>1.36</v>
      </c>
      <c r="M150" s="130">
        <v>1.38494942786007E-3</v>
      </c>
      <c r="O150" s="129">
        <v>135</v>
      </c>
      <c r="P150" s="119">
        <v>1.36</v>
      </c>
      <c r="Q150" s="130">
        <v>1.7892751336269399E-4</v>
      </c>
      <c r="S150" s="129">
        <v>135</v>
      </c>
      <c r="T150" s="119">
        <v>1.36</v>
      </c>
      <c r="U150" s="130">
        <v>4.3126922562535903E-3</v>
      </c>
      <c r="W150" s="129">
        <v>135</v>
      </c>
      <c r="X150" s="119">
        <v>1.36</v>
      </c>
      <c r="Y150" s="130">
        <v>1.8330820400536099E-3</v>
      </c>
    </row>
    <row r="151" spans="3:25" x14ac:dyDescent="0.25">
      <c r="C151" s="129">
        <v>136</v>
      </c>
      <c r="D151" s="118">
        <v>1.37</v>
      </c>
      <c r="E151" s="130">
        <v>1.5188186831688501E-4</v>
      </c>
      <c r="G151" s="129">
        <v>136</v>
      </c>
      <c r="H151" s="119">
        <v>1.37</v>
      </c>
      <c r="I151" s="130">
        <v>1.5570805954314901E-4</v>
      </c>
      <c r="K151" s="129">
        <v>136</v>
      </c>
      <c r="L151" s="119">
        <v>1.37</v>
      </c>
      <c r="M151" s="130">
        <v>1.3644656845761801E-3</v>
      </c>
      <c r="O151" s="129">
        <v>136</v>
      </c>
      <c r="P151" s="119">
        <v>1.37</v>
      </c>
      <c r="Q151" s="130">
        <v>1.7614007700269199E-4</v>
      </c>
      <c r="S151" s="129">
        <v>136</v>
      </c>
      <c r="T151" s="119">
        <v>1.37</v>
      </c>
      <c r="U151" s="130">
        <v>4.2517756288275397E-3</v>
      </c>
      <c r="W151" s="129">
        <v>136</v>
      </c>
      <c r="X151" s="119">
        <v>1.37</v>
      </c>
      <c r="Y151" s="130">
        <v>1.7941094746502799E-3</v>
      </c>
    </row>
    <row r="152" spans="3:25" x14ac:dyDescent="0.25">
      <c r="C152" s="129">
        <v>137</v>
      </c>
      <c r="D152" s="118">
        <v>1.38</v>
      </c>
      <c r="E152" s="130">
        <v>1.4897428834381599E-4</v>
      </c>
      <c r="G152" s="129">
        <v>137</v>
      </c>
      <c r="H152" s="119">
        <v>1.38</v>
      </c>
      <c r="I152" s="130">
        <v>1.52684437650996E-4</v>
      </c>
      <c r="K152" s="129">
        <v>137</v>
      </c>
      <c r="L152" s="119">
        <v>1.38</v>
      </c>
      <c r="M152" s="130">
        <v>1.34426263762262E-3</v>
      </c>
      <c r="O152" s="129">
        <v>137</v>
      </c>
      <c r="P152" s="119">
        <v>1.38</v>
      </c>
      <c r="Q152" s="130">
        <v>1.7338749660927399E-4</v>
      </c>
      <c r="S152" s="129">
        <v>137</v>
      </c>
      <c r="T152" s="119">
        <v>1.38</v>
      </c>
      <c r="U152" s="130">
        <v>4.1929077766392001E-3</v>
      </c>
      <c r="W152" s="129">
        <v>137</v>
      </c>
      <c r="X152" s="119">
        <v>1.38</v>
      </c>
      <c r="Y152" s="130">
        <v>1.75628846187661E-3</v>
      </c>
    </row>
    <row r="153" spans="3:25" x14ac:dyDescent="0.25">
      <c r="C153" s="129">
        <v>138</v>
      </c>
      <c r="D153" s="118">
        <v>1.39</v>
      </c>
      <c r="E153" s="130">
        <v>1.4614497434809799E-4</v>
      </c>
      <c r="G153" s="129">
        <v>138</v>
      </c>
      <c r="H153" s="119">
        <v>1.39</v>
      </c>
      <c r="I153" s="130">
        <v>1.4973375869730001E-4</v>
      </c>
      <c r="K153" s="129">
        <v>138</v>
      </c>
      <c r="L153" s="119">
        <v>1.39</v>
      </c>
      <c r="M153" s="130">
        <v>1.3243417155229999E-3</v>
      </c>
      <c r="O153" s="129">
        <v>138</v>
      </c>
      <c r="P153" s="119">
        <v>1.39</v>
      </c>
      <c r="Q153" s="130">
        <v>1.706703405956E-4</v>
      </c>
      <c r="S153" s="129">
        <v>138</v>
      </c>
      <c r="T153" s="119">
        <v>1.39</v>
      </c>
      <c r="U153" s="130">
        <v>4.1360076474605597E-3</v>
      </c>
      <c r="W153" s="129">
        <v>138</v>
      </c>
      <c r="X153" s="119">
        <v>1.39</v>
      </c>
      <c r="Y153" s="130">
        <v>1.7195816351146501E-3</v>
      </c>
    </row>
    <row r="154" spans="3:25" x14ac:dyDescent="0.25">
      <c r="C154" s="129">
        <v>139</v>
      </c>
      <c r="D154" s="118">
        <v>1.4</v>
      </c>
      <c r="E154" s="130">
        <v>1.43391617272257E-4</v>
      </c>
      <c r="G154" s="129">
        <v>139</v>
      </c>
      <c r="H154" s="119">
        <v>1.4</v>
      </c>
      <c r="I154" s="130">
        <v>1.4685399469844E-4</v>
      </c>
      <c r="K154" s="129">
        <v>139</v>
      </c>
      <c r="L154" s="119">
        <v>1.4</v>
      </c>
      <c r="M154" s="130">
        <v>1.30470384764978E-3</v>
      </c>
      <c r="O154" s="129">
        <v>139</v>
      </c>
      <c r="P154" s="119">
        <v>1.4</v>
      </c>
      <c r="Q154" s="130">
        <v>1.6798908210616299E-4</v>
      </c>
      <c r="S154" s="129">
        <v>139</v>
      </c>
      <c r="T154" s="119">
        <v>1.4</v>
      </c>
      <c r="U154" s="130">
        <v>4.0809968246959E-3</v>
      </c>
      <c r="W154" s="129">
        <v>139</v>
      </c>
      <c r="X154" s="119">
        <v>1.4</v>
      </c>
      <c r="Y154" s="130">
        <v>1.6839527083548601E-3</v>
      </c>
    </row>
    <row r="155" spans="3:25" x14ac:dyDescent="0.25">
      <c r="C155" s="129">
        <v>140</v>
      </c>
      <c r="D155" s="118">
        <v>1.41</v>
      </c>
      <c r="E155" s="130">
        <v>1.40711963679244E-4</v>
      </c>
      <c r="G155" s="129">
        <v>140</v>
      </c>
      <c r="H155" s="119">
        <v>1.41</v>
      </c>
      <c r="I155" s="130">
        <v>1.4404318078775199E-4</v>
      </c>
      <c r="K155" s="129">
        <v>140</v>
      </c>
      <c r="L155" s="119">
        <v>1.41</v>
      </c>
      <c r="M155" s="130">
        <v>1.2853495047367E-3</v>
      </c>
      <c r="O155" s="129">
        <v>140</v>
      </c>
      <c r="P155" s="119">
        <v>1.41</v>
      </c>
      <c r="Q155" s="130">
        <v>1.65344106280961E-4</v>
      </c>
      <c r="S155" s="129">
        <v>140</v>
      </c>
      <c r="T155" s="119">
        <v>1.41</v>
      </c>
      <c r="U155" s="130">
        <v>4.0277995135269903E-3</v>
      </c>
      <c r="W155" s="129">
        <v>140</v>
      </c>
      <c r="X155" s="119">
        <v>1.41</v>
      </c>
      <c r="Y155" s="130">
        <v>1.6493664669251101E-3</v>
      </c>
    </row>
    <row r="156" spans="3:25" x14ac:dyDescent="0.25">
      <c r="C156" s="129">
        <v>141</v>
      </c>
      <c r="D156" s="118">
        <v>1.42</v>
      </c>
      <c r="E156" s="130">
        <v>1.38103816273253E-4</v>
      </c>
      <c r="G156" s="129">
        <v>141</v>
      </c>
      <c r="H156" s="119">
        <v>1.42</v>
      </c>
      <c r="I156" s="130">
        <v>1.4129941297018699E-4</v>
      </c>
      <c r="K156" s="129">
        <v>141</v>
      </c>
      <c r="L156" s="119">
        <v>1.42</v>
      </c>
      <c r="M156" s="130">
        <v>1.2662787366933899E-3</v>
      </c>
      <c r="O156" s="129">
        <v>141</v>
      </c>
      <c r="P156" s="119">
        <v>1.42</v>
      </c>
      <c r="Q156" s="130">
        <v>1.62735717048357E-4</v>
      </c>
      <c r="S156" s="129">
        <v>141</v>
      </c>
      <c r="T156" s="119">
        <v>1.42</v>
      </c>
      <c r="U156" s="130">
        <v>3.9763425176483503E-3</v>
      </c>
      <c r="W156" s="129">
        <v>141</v>
      </c>
      <c r="X156" s="119">
        <v>1.42</v>
      </c>
      <c r="Y156" s="130">
        <v>1.61578875542273E-3</v>
      </c>
    </row>
    <row r="157" spans="3:25" x14ac:dyDescent="0.25">
      <c r="C157" s="129">
        <v>142</v>
      </c>
      <c r="D157" s="118">
        <v>1.43</v>
      </c>
      <c r="E157" s="130">
        <v>1.35565034158889E-4</v>
      </c>
      <c r="G157" s="129">
        <v>142</v>
      </c>
      <c r="H157" s="119">
        <v>1.43</v>
      </c>
      <c r="I157" s="130">
        <v>1.38620845977333E-4</v>
      </c>
      <c r="K157" s="129">
        <v>142</v>
      </c>
      <c r="L157" s="119">
        <v>1.43</v>
      </c>
      <c r="M157" s="130">
        <v>1.2474912078845901E-3</v>
      </c>
      <c r="O157" s="129">
        <v>142</v>
      </c>
      <c r="P157" s="119">
        <v>1.43</v>
      </c>
      <c r="Q157" s="130">
        <v>1.6016414347434199E-4</v>
      </c>
      <c r="S157" s="129">
        <v>142</v>
      </c>
      <c r="T157" s="119">
        <v>1.43</v>
      </c>
      <c r="U157" s="130">
        <v>3.9265552079209599E-3</v>
      </c>
      <c r="W157" s="129">
        <v>142</v>
      </c>
      <c r="X157" s="119">
        <v>1.43</v>
      </c>
      <c r="Y157" s="130">
        <v>1.5831864632554901E-3</v>
      </c>
    </row>
    <row r="158" spans="3:25" x14ac:dyDescent="0.25">
      <c r="C158" s="129">
        <v>143</v>
      </c>
      <c r="D158" s="118">
        <v>1.44</v>
      </c>
      <c r="E158" s="130">
        <v>1.3309353287070701E-4</v>
      </c>
      <c r="G158" s="129">
        <v>143</v>
      </c>
      <c r="H158" s="119">
        <v>1.44</v>
      </c>
      <c r="I158" s="130">
        <v>1.3600569121651799E-4</v>
      </c>
      <c r="K158" s="129">
        <v>143</v>
      </c>
      <c r="L158" s="119">
        <v>1.44</v>
      </c>
      <c r="M158" s="130">
        <v>1.2289862300277901E-3</v>
      </c>
      <c r="O158" s="129">
        <v>143</v>
      </c>
      <c r="P158" s="119">
        <v>1.44</v>
      </c>
      <c r="Q158" s="130">
        <v>1.57629545694563E-4</v>
      </c>
      <c r="S158" s="129">
        <v>143</v>
      </c>
      <c r="T158" s="119">
        <v>1.44</v>
      </c>
      <c r="U158" s="130">
        <v>3.87836948413683E-3</v>
      </c>
      <c r="W158" s="129">
        <v>143</v>
      </c>
      <c r="X158" s="119">
        <v>1.44</v>
      </c>
      <c r="Y158" s="130">
        <v>1.55152750815461E-3</v>
      </c>
    </row>
    <row r="159" spans="3:25" x14ac:dyDescent="0.25">
      <c r="C159" s="129">
        <v>144</v>
      </c>
      <c r="D159" s="118">
        <v>1.45</v>
      </c>
      <c r="E159" s="130">
        <v>1.30687284201981E-4</v>
      </c>
      <c r="G159" s="129">
        <v>144</v>
      </c>
      <c r="H159" s="119">
        <v>1.45</v>
      </c>
      <c r="I159" s="130">
        <v>1.3345221480825299E-4</v>
      </c>
      <c r="K159" s="129">
        <v>144</v>
      </c>
      <c r="L159" s="119">
        <v>1.45</v>
      </c>
      <c r="M159" s="130">
        <v>1.210762792855E-3</v>
      </c>
      <c r="O159" s="129">
        <v>144</v>
      </c>
      <c r="P159" s="119">
        <v>1.45</v>
      </c>
      <c r="Q159" s="130">
        <v>1.5513202045407801E-4</v>
      </c>
      <c r="S159" s="129">
        <v>144</v>
      </c>
      <c r="T159" s="119">
        <v>1.45</v>
      </c>
      <c r="U159" s="130">
        <v>3.8317197309624099E-3</v>
      </c>
      <c r="W159" s="129">
        <v>144</v>
      </c>
      <c r="X159" s="119">
        <v>1.45</v>
      </c>
      <c r="Y159" s="130">
        <v>1.5207808179846501E-3</v>
      </c>
    </row>
    <row r="160" spans="3:25" x14ac:dyDescent="0.25">
      <c r="C160" s="129">
        <v>145</v>
      </c>
      <c r="D160" s="118">
        <v>1.46</v>
      </c>
      <c r="E160" s="130">
        <v>1.28344315858645E-4</v>
      </c>
      <c r="G160" s="129">
        <v>145</v>
      </c>
      <c r="H160" s="119">
        <v>1.46</v>
      </c>
      <c r="I160" s="130">
        <v>1.3095873570672799E-4</v>
      </c>
      <c r="K160" s="129">
        <v>145</v>
      </c>
      <c r="L160" s="119">
        <v>1.46</v>
      </c>
      <c r="M160" s="130">
        <v>1.1928195926764499E-3</v>
      </c>
      <c r="O160" s="129">
        <v>145</v>
      </c>
      <c r="P160" s="119">
        <v>1.46</v>
      </c>
      <c r="Q160" s="130">
        <v>1.52671606278536E-4</v>
      </c>
      <c r="S160" s="129">
        <v>145</v>
      </c>
      <c r="T160" s="119">
        <v>1.46</v>
      </c>
      <c r="U160" s="130">
        <v>3.7865427690154298E-3</v>
      </c>
      <c r="W160" s="129">
        <v>145</v>
      </c>
      <c r="X160" s="119">
        <v>1.46</v>
      </c>
      <c r="Y160" s="130">
        <v>1.4909163111394899E-3</v>
      </c>
    </row>
    <row r="161" spans="3:25" x14ac:dyDescent="0.25">
      <c r="C161" s="129">
        <v>146</v>
      </c>
      <c r="D161" s="118">
        <v>1.47</v>
      </c>
      <c r="E161" s="130">
        <v>1.2606271096175101E-4</v>
      </c>
      <c r="G161" s="129">
        <v>146</v>
      </c>
      <c r="H161" s="119">
        <v>1.47</v>
      </c>
      <c r="I161" s="130">
        <v>1.2852362389851501E-4</v>
      </c>
      <c r="K161" s="129">
        <v>146</v>
      </c>
      <c r="L161" s="119">
        <v>1.47</v>
      </c>
      <c r="M161" s="130">
        <v>1.1751550589763E-3</v>
      </c>
      <c r="O161" s="129">
        <v>146</v>
      </c>
      <c r="P161" s="119">
        <v>1.47</v>
      </c>
      <c r="Q161" s="130">
        <v>1.5024828829916001E-4</v>
      </c>
      <c r="S161" s="129">
        <v>146</v>
      </c>
      <c r="T161" s="119">
        <v>1.47</v>
      </c>
      <c r="U161" s="130">
        <v>3.74277780192687E-3</v>
      </c>
      <c r="W161" s="129">
        <v>146</v>
      </c>
      <c r="X161" s="119">
        <v>1.47</v>
      </c>
      <c r="Y161" s="130">
        <v>1.4619048757825699E-3</v>
      </c>
    </row>
    <row r="162" spans="3:25" x14ac:dyDescent="0.25">
      <c r="C162" s="129">
        <v>147</v>
      </c>
      <c r="D162" s="118">
        <v>1.48</v>
      </c>
      <c r="E162" s="130">
        <v>1.23840607419384E-4</v>
      </c>
      <c r="G162" s="129">
        <v>147</v>
      </c>
      <c r="H162" s="119">
        <v>1.48</v>
      </c>
      <c r="I162" s="130">
        <v>1.26145298675022E-4</v>
      </c>
      <c r="K162" s="129">
        <v>147</v>
      </c>
      <c r="L162" s="119">
        <v>1.48</v>
      </c>
      <c r="M162" s="130">
        <v>1.15776737916347E-3</v>
      </c>
      <c r="O162" s="129">
        <v>147</v>
      </c>
      <c r="P162" s="119">
        <v>1.48</v>
      </c>
      <c r="Q162" s="130">
        <v>1.4786200275274599E-4</v>
      </c>
      <c r="S162" s="129">
        <v>147</v>
      </c>
      <c r="T162" s="119">
        <v>1.48</v>
      </c>
      <c r="U162" s="130">
        <v>3.70036636014595E-3</v>
      </c>
      <c r="W162" s="129">
        <v>147</v>
      </c>
      <c r="X162" s="119">
        <v>1.48</v>
      </c>
      <c r="Y162" s="130">
        <v>1.43371834816009E-3</v>
      </c>
    </row>
    <row r="163" spans="3:25" x14ac:dyDescent="0.25">
      <c r="C163" s="129">
        <v>148</v>
      </c>
      <c r="D163" s="118">
        <v>1.49</v>
      </c>
      <c r="E163" s="130">
        <v>1.21676197186813E-4</v>
      </c>
      <c r="G163" s="129">
        <v>148</v>
      </c>
      <c r="H163" s="119">
        <v>1.49</v>
      </c>
      <c r="I163" s="130">
        <v>1.2382222697458401E-4</v>
      </c>
      <c r="K163" s="129">
        <v>148</v>
      </c>
      <c r="L163" s="119">
        <v>1.49</v>
      </c>
      <c r="M163" s="130">
        <v>1.1406545215933801E-3</v>
      </c>
      <c r="O163" s="129">
        <v>148</v>
      </c>
      <c r="P163" s="119">
        <v>1.49</v>
      </c>
      <c r="Q163" s="130">
        <v>1.4551264117669199E-4</v>
      </c>
      <c r="S163" s="129">
        <v>148</v>
      </c>
      <c r="T163" s="119">
        <v>1.49</v>
      </c>
      <c r="U163" s="130">
        <v>3.65925224216136E-3</v>
      </c>
      <c r="W163" s="129">
        <v>148</v>
      </c>
      <c r="X163" s="119">
        <v>1.49</v>
      </c>
      <c r="Y163" s="130">
        <v>1.4063294901908001E-3</v>
      </c>
    </row>
    <row r="164" spans="3:25" x14ac:dyDescent="0.25">
      <c r="C164" s="129">
        <v>149</v>
      </c>
      <c r="D164" s="118">
        <v>1.5</v>
      </c>
      <c r="E164" s="130">
        <v>1.19567725431698E-4</v>
      </c>
      <c r="G164" s="129">
        <v>149</v>
      </c>
      <c r="H164" s="119">
        <v>1.5</v>
      </c>
      <c r="I164" s="130">
        <v>1.21552921790407E-4</v>
      </c>
      <c r="K164" s="129">
        <v>149</v>
      </c>
      <c r="L164" s="119">
        <v>1.5</v>
      </c>
      <c r="M164" s="130">
        <v>1.12381425697001E-3</v>
      </c>
      <c r="O164" s="129">
        <v>149</v>
      </c>
      <c r="P164" s="119">
        <v>1.5</v>
      </c>
      <c r="Q164" s="130">
        <v>1.43200054317961E-4</v>
      </c>
      <c r="S164" s="129">
        <v>149</v>
      </c>
      <c r="T164" s="119">
        <v>1.5</v>
      </c>
      <c r="U164" s="130">
        <v>3.61938145373455E-3</v>
      </c>
      <c r="W164" s="129">
        <v>149</v>
      </c>
      <c r="X164" s="119">
        <v>1.5</v>
      </c>
      <c r="Y164" s="130">
        <v>1.3797119665116301E-3</v>
      </c>
    </row>
    <row r="165" spans="3:25" x14ac:dyDescent="0.25">
      <c r="C165" s="129">
        <v>150</v>
      </c>
      <c r="D165" s="118">
        <v>1.51</v>
      </c>
      <c r="E165" s="130">
        <v>1.17513489619392E-4</v>
      </c>
      <c r="G165" s="129">
        <v>150</v>
      </c>
      <c r="H165" s="119">
        <v>1.51</v>
      </c>
      <c r="I165" s="130">
        <v>1.19335940640852E-4</v>
      </c>
      <c r="K165" s="129">
        <v>150</v>
      </c>
      <c r="L165" s="119">
        <v>1.51</v>
      </c>
      <c r="M165" s="130">
        <v>1.1072441782313E-3</v>
      </c>
      <c r="O165" s="129">
        <v>150</v>
      </c>
      <c r="P165" s="119">
        <v>1.51</v>
      </c>
      <c r="Q165" s="130">
        <v>1.4092405577381399E-4</v>
      </c>
      <c r="S165" s="129">
        <v>150</v>
      </c>
      <c r="T165" s="119">
        <v>1.51</v>
      </c>
      <c r="U165" s="130">
        <v>3.5807021456719301E-3</v>
      </c>
      <c r="W165" s="129">
        <v>150</v>
      </c>
      <c r="X165" s="119">
        <v>1.51</v>
      </c>
      <c r="Y165" s="130">
        <v>1.3538403211381801E-3</v>
      </c>
    </row>
    <row r="166" spans="3:25" x14ac:dyDescent="0.25">
      <c r="C166" s="129">
        <v>151</v>
      </c>
      <c r="D166" s="118">
        <v>1.52</v>
      </c>
      <c r="E166" s="130">
        <v>1.15511838531771E-4</v>
      </c>
      <c r="G166" s="129">
        <v>151</v>
      </c>
      <c r="H166" s="119">
        <v>1.52</v>
      </c>
      <c r="I166" s="130">
        <v>1.17169884098837E-4</v>
      </c>
      <c r="K166" s="129">
        <v>151</v>
      </c>
      <c r="L166" s="119">
        <v>1.52</v>
      </c>
      <c r="M166" s="130">
        <v>1.09094171901478E-3</v>
      </c>
      <c r="O166" s="129">
        <v>151</v>
      </c>
      <c r="P166" s="119">
        <v>1.52</v>
      </c>
      <c r="Q166" s="130">
        <v>1.3868442538114299E-4</v>
      </c>
      <c r="S166" s="129">
        <v>151</v>
      </c>
      <c r="T166" s="119">
        <v>1.52</v>
      </c>
      <c r="U166" s="130">
        <v>3.5431645505992499E-3</v>
      </c>
      <c r="W166" s="129">
        <v>151</v>
      </c>
      <c r="X166" s="119">
        <v>1.52</v>
      </c>
      <c r="Y166" s="130">
        <v>1.3286899538794E-3</v>
      </c>
    </row>
    <row r="167" spans="3:25" x14ac:dyDescent="0.25">
      <c r="C167" s="129">
        <v>152</v>
      </c>
      <c r="D167" s="118">
        <v>1.53</v>
      </c>
      <c r="E167" s="130">
        <v>1.1356117123154401E-4</v>
      </c>
      <c r="G167" s="129">
        <v>152</v>
      </c>
      <c r="H167" s="119">
        <v>1.53</v>
      </c>
      <c r="I167" s="130">
        <v>1.1505339437733701E-4</v>
      </c>
      <c r="K167" s="129">
        <v>152</v>
      </c>
      <c r="L167" s="119">
        <v>1.53</v>
      </c>
      <c r="M167" s="130">
        <v>1.0749041707947601E-3</v>
      </c>
      <c r="O167" s="129">
        <v>152</v>
      </c>
      <c r="P167" s="119">
        <v>1.53</v>
      </c>
      <c r="Q167" s="130">
        <v>1.3648091237023399E-4</v>
      </c>
      <c r="S167" s="129">
        <v>152</v>
      </c>
      <c r="T167" s="119">
        <v>1.53</v>
      </c>
      <c r="U167" s="130">
        <v>3.5067209191451702E-3</v>
      </c>
      <c r="W167" s="129">
        <v>152</v>
      </c>
      <c r="X167" s="119">
        <v>1.53</v>
      </c>
      <c r="Y167" s="130">
        <v>1.3042370966290301E-3</v>
      </c>
    </row>
    <row r="168" spans="3:25" x14ac:dyDescent="0.25">
      <c r="C168" s="129">
        <v>153</v>
      </c>
      <c r="D168" s="118">
        <v>1.54</v>
      </c>
      <c r="E168" s="130">
        <v>1.1165993598272E-4</v>
      </c>
      <c r="G168" s="129">
        <v>153</v>
      </c>
      <c r="H168" s="119">
        <v>1.54</v>
      </c>
      <c r="I168" s="130">
        <v>1.1298515396820899E-4</v>
      </c>
      <c r="K168" s="129">
        <v>153</v>
      </c>
      <c r="L168" s="119">
        <v>1.54</v>
      </c>
      <c r="M168" s="130">
        <v>1.05912869877696E-3</v>
      </c>
      <c r="O168" s="129">
        <v>153</v>
      </c>
      <c r="P168" s="119">
        <v>1.54</v>
      </c>
      <c r="Q168" s="130">
        <v>1.3431323829788601E-4</v>
      </c>
      <c r="S168" s="129">
        <v>153</v>
      </c>
      <c r="T168" s="119">
        <v>1.54</v>
      </c>
      <c r="U168" s="130">
        <v>3.4713254558896602E-3</v>
      </c>
      <c r="W168" s="129">
        <v>153</v>
      </c>
      <c r="X168" s="119">
        <v>1.54</v>
      </c>
      <c r="Y168" s="130">
        <v>1.2804587896406601E-3</v>
      </c>
    </row>
    <row r="169" spans="3:25" x14ac:dyDescent="0.25">
      <c r="C169" s="129">
        <v>154</v>
      </c>
      <c r="D169" s="118">
        <v>1.55</v>
      </c>
      <c r="E169" s="130">
        <v>1.0980662913667001E-4</v>
      </c>
      <c r="G169" s="129">
        <v>154</v>
      </c>
      <c r="H169" s="119">
        <v>1.55</v>
      </c>
      <c r="I169" s="130">
        <v>1.10963884331741E-4</v>
      </c>
      <c r="K169" s="129">
        <v>154</v>
      </c>
      <c r="L169" s="119">
        <v>1.55</v>
      </c>
      <c r="M169" s="130">
        <v>1.0436123566309799E-3</v>
      </c>
      <c r="O169" s="129">
        <v>154</v>
      </c>
      <c r="P169" s="119">
        <v>1.55</v>
      </c>
      <c r="Q169" s="130">
        <v>1.32181099773951E-4</v>
      </c>
      <c r="S169" s="129">
        <v>154</v>
      </c>
      <c r="T169" s="119">
        <v>1.55</v>
      </c>
      <c r="U169" s="130">
        <v>3.4369342553869299E-3</v>
      </c>
      <c r="W169" s="129">
        <v>154</v>
      </c>
      <c r="X169" s="119">
        <v>1.55</v>
      </c>
      <c r="Y169" s="130">
        <v>1.25733285787982E-3</v>
      </c>
    </row>
    <row r="170" spans="3:25" x14ac:dyDescent="0.25">
      <c r="C170" s="129">
        <v>155</v>
      </c>
      <c r="D170" s="118">
        <v>1.56</v>
      </c>
      <c r="E170" s="130">
        <v>1.0799979399217999E-4</v>
      </c>
      <c r="G170" s="129">
        <v>155</v>
      </c>
      <c r="H170" s="119">
        <v>1.56</v>
      </c>
      <c r="I170" s="130">
        <v>1.08988344634521E-4</v>
      </c>
      <c r="K170" s="129">
        <v>155</v>
      </c>
      <c r="L170" s="119">
        <v>1.56</v>
      </c>
      <c r="M170" s="130">
        <v>1.0283521001368499E-3</v>
      </c>
      <c r="O170" s="129">
        <v>155</v>
      </c>
      <c r="P170" s="119">
        <v>1.56</v>
      </c>
      <c r="Q170" s="130">
        <v>1.3008417099447399E-4</v>
      </c>
      <c r="S170" s="129">
        <v>155</v>
      </c>
      <c r="T170" s="119">
        <v>1.56</v>
      </c>
      <c r="U170" s="130">
        <v>3.40350523853128E-3</v>
      </c>
      <c r="W170" s="129">
        <v>155</v>
      </c>
      <c r="X170" s="119">
        <v>1.56</v>
      </c>
      <c r="Y170" s="130">
        <v>1.23483788753366E-3</v>
      </c>
    </row>
    <row r="171" spans="3:25" x14ac:dyDescent="0.25">
      <c r="C171" s="129">
        <v>156</v>
      </c>
      <c r="D171" s="118">
        <v>1.57</v>
      </c>
      <c r="E171" s="130">
        <v>1.06238019636909E-4</v>
      </c>
      <c r="G171" s="129">
        <v>156</v>
      </c>
      <c r="H171" s="119">
        <v>1.57</v>
      </c>
      <c r="I171" s="130">
        <v>1.0705733053337E-4</v>
      </c>
      <c r="K171" s="129">
        <v>156</v>
      </c>
      <c r="L171" s="119">
        <v>1.57</v>
      </c>
      <c r="M171" s="130">
        <v>1.01334479981646E-3</v>
      </c>
      <c r="O171" s="129">
        <v>156</v>
      </c>
      <c r="P171" s="119">
        <v>1.57</v>
      </c>
      <c r="Q171" s="130">
        <v>1.2802210609390001E-4</v>
      </c>
      <c r="S171" s="129">
        <v>156</v>
      </c>
      <c r="T171" s="119">
        <v>1.57</v>
      </c>
      <c r="U171" s="130">
        <v>3.3709980894969498E-3</v>
      </c>
      <c r="W171" s="129">
        <v>156</v>
      </c>
      <c r="X171" s="119">
        <v>1.57</v>
      </c>
      <c r="Y171" s="130">
        <v>1.2129532027479E-3</v>
      </c>
    </row>
    <row r="172" spans="3:25" x14ac:dyDescent="0.25">
      <c r="C172" s="129">
        <v>157</v>
      </c>
      <c r="D172" s="118">
        <v>1.58</v>
      </c>
      <c r="E172" s="130">
        <v>1.04519939776778E-4</v>
      </c>
      <c r="G172" s="129">
        <v>157</v>
      </c>
      <c r="H172" s="119">
        <v>1.58</v>
      </c>
      <c r="I172" s="130">
        <v>1.05169673003241E-4</v>
      </c>
      <c r="K172" s="129">
        <v>157</v>
      </c>
      <c r="L172" s="119">
        <v>1.58</v>
      </c>
      <c r="M172" s="130">
        <v>9.9858725261686211E-4</v>
      </c>
      <c r="O172" s="129">
        <v>157</v>
      </c>
      <c r="P172" s="119">
        <v>1.58</v>
      </c>
      <c r="Q172" s="130">
        <v>1.25994541327984E-4</v>
      </c>
      <c r="S172" s="129">
        <v>157</v>
      </c>
      <c r="T172" s="119">
        <v>1.58</v>
      </c>
      <c r="U172" s="130">
        <v>3.3393741934502701E-3</v>
      </c>
      <c r="W172" s="129">
        <v>157</v>
      </c>
      <c r="X172" s="119">
        <v>1.58</v>
      </c>
      <c r="Y172" s="130">
        <v>1.1916588426508299E-3</v>
      </c>
    </row>
    <row r="173" spans="3:25" x14ac:dyDescent="0.25">
      <c r="C173" s="129">
        <v>158</v>
      </c>
      <c r="D173" s="118">
        <v>1.59</v>
      </c>
      <c r="E173" s="130">
        <v>1.0284423155905599E-4</v>
      </c>
      <c r="G173" s="129">
        <v>158</v>
      </c>
      <c r="H173" s="119">
        <v>1.59</v>
      </c>
      <c r="I173" s="130">
        <v>1.03324237207108E-4</v>
      </c>
      <c r="K173" s="129">
        <v>158</v>
      </c>
      <c r="L173" s="119">
        <v>1.59</v>
      </c>
      <c r="M173" s="130">
        <v>9.8407619270820808E-4</v>
      </c>
      <c r="O173" s="129">
        <v>158</v>
      </c>
      <c r="P173" s="119">
        <v>1.59</v>
      </c>
      <c r="Q173" s="130">
        <v>1.2400109709841101E-4</v>
      </c>
      <c r="S173" s="129">
        <v>158</v>
      </c>
      <c r="T173" s="119">
        <v>1.59</v>
      </c>
      <c r="U173" s="130">
        <v>3.3085965752021702E-3</v>
      </c>
      <c r="W173" s="129">
        <v>158</v>
      </c>
      <c r="X173" s="119">
        <v>1.59</v>
      </c>
      <c r="Y173" s="130">
        <v>1.17093553871492E-3</v>
      </c>
    </row>
    <row r="174" spans="3:25" x14ac:dyDescent="0.25">
      <c r="C174" s="129">
        <v>159</v>
      </c>
      <c r="D174" s="118">
        <v>1.6</v>
      </c>
      <c r="E174" s="130">
        <v>1.0120961439417901E-4</v>
      </c>
      <c r="G174" s="129">
        <v>159</v>
      </c>
      <c r="H174" s="119">
        <v>1.6</v>
      </c>
      <c r="I174" s="130">
        <v>1.01519921406022E-4</v>
      </c>
      <c r="K174" s="129">
        <v>159</v>
      </c>
      <c r="L174" s="119">
        <v>1.6</v>
      </c>
      <c r="M174" s="130">
        <v>9.6980830145506302E-4</v>
      </c>
      <c r="O174" s="129">
        <v>159</v>
      </c>
      <c r="P174" s="119">
        <v>1.6</v>
      </c>
      <c r="Q174" s="130">
        <v>1.2204137982940401E-4</v>
      </c>
      <c r="S174" s="129">
        <v>159</v>
      </c>
      <c r="T174" s="119">
        <v>1.6</v>
      </c>
      <c r="U174" s="130">
        <v>3.2786298389430799E-3</v>
      </c>
      <c r="W174" s="129">
        <v>159</v>
      </c>
      <c r="X174" s="119">
        <v>1.6</v>
      </c>
      <c r="Y174" s="130">
        <v>1.15076469249901E-3</v>
      </c>
    </row>
    <row r="175" spans="3:25" x14ac:dyDescent="0.25">
      <c r="C175" s="129">
        <v>160</v>
      </c>
      <c r="D175" s="118">
        <v>1.61</v>
      </c>
      <c r="E175" s="130">
        <v>9.9614848780695602E-5</v>
      </c>
      <c r="G175" s="129">
        <v>160</v>
      </c>
      <c r="H175" s="119">
        <v>1.61</v>
      </c>
      <c r="I175" s="130">
        <v>9.9755655907570603E-5</v>
      </c>
      <c r="K175" s="129">
        <v>160</v>
      </c>
      <c r="L175" s="119">
        <v>1.61</v>
      </c>
      <c r="M175" s="130">
        <v>9.5578021661630501E-4</v>
      </c>
      <c r="O175" s="129">
        <v>160</v>
      </c>
      <c r="P175" s="119">
        <v>1.61</v>
      </c>
      <c r="Q175" s="130">
        <v>1.20114983706015E-4</v>
      </c>
      <c r="S175" s="129">
        <v>160</v>
      </c>
      <c r="T175" s="119">
        <v>1.61</v>
      </c>
      <c r="U175" s="130">
        <v>3.2494401091781098E-3</v>
      </c>
      <c r="W175" s="129">
        <v>160</v>
      </c>
      <c r="X175" s="119">
        <v>1.61</v>
      </c>
      <c r="Y175" s="130">
        <v>1.1311283538067299E-3</v>
      </c>
    </row>
    <row r="176" spans="3:25" x14ac:dyDescent="0.25">
      <c r="C176" s="129">
        <v>161</v>
      </c>
      <c r="D176" s="118">
        <v>1.62</v>
      </c>
      <c r="E176" s="130">
        <v>9.8058735137177995E-5</v>
      </c>
      <c r="G176" s="129">
        <v>161</v>
      </c>
      <c r="H176" s="119">
        <v>1.62</v>
      </c>
      <c r="I176" s="130">
        <v>9.8030402051146304E-5</v>
      </c>
      <c r="K176" s="129">
        <v>161</v>
      </c>
      <c r="L176" s="119">
        <v>1.62</v>
      </c>
      <c r="M176" s="130">
        <v>9.4198854082531102E-4</v>
      </c>
      <c r="O176" s="129">
        <v>161</v>
      </c>
      <c r="P176" s="119">
        <v>1.62</v>
      </c>
      <c r="Q176" s="130">
        <v>1.18221492283154E-4</v>
      </c>
      <c r="S176" s="129">
        <v>161</v>
      </c>
      <c r="T176" s="119">
        <v>1.62</v>
      </c>
      <c r="U176" s="130">
        <v>3.22099497295997E-3</v>
      </c>
      <c r="W176" s="129">
        <v>161</v>
      </c>
      <c r="X176" s="119">
        <v>1.62</v>
      </c>
      <c r="Y176" s="130">
        <v>1.1120091992906701E-3</v>
      </c>
    </row>
    <row r="177" spans="3:25" x14ac:dyDescent="0.25">
      <c r="C177" s="129">
        <v>162</v>
      </c>
      <c r="D177" s="118">
        <v>1.63</v>
      </c>
      <c r="E177" s="130">
        <v>9.6540112644411994E-5</v>
      </c>
      <c r="G177" s="129">
        <v>162</v>
      </c>
      <c r="H177" s="119">
        <v>1.63</v>
      </c>
      <c r="I177" s="130">
        <v>9.6343151228468207E-5</v>
      </c>
      <c r="K177" s="129">
        <v>162</v>
      </c>
      <c r="L177" s="119">
        <v>1.63</v>
      </c>
      <c r="M177" s="130">
        <v>9.2842984939890997E-4</v>
      </c>
      <c r="O177" s="129">
        <v>162</v>
      </c>
      <c r="P177" s="119">
        <v>1.63</v>
      </c>
      <c r="Q177" s="130">
        <v>1.16360479973895E-4</v>
      </c>
      <c r="S177" s="129">
        <v>162</v>
      </c>
      <c r="T177" s="119">
        <v>1.63</v>
      </c>
      <c r="U177" s="130">
        <v>3.1932634234977499E-3</v>
      </c>
      <c r="W177" s="129">
        <v>162</v>
      </c>
      <c r="X177" s="119">
        <v>1.63</v>
      </c>
      <c r="Y177" s="130">
        <v>1.0933905115259499E-3</v>
      </c>
    </row>
    <row r="178" spans="3:25" x14ac:dyDescent="0.25">
      <c r="C178" s="129">
        <v>163</v>
      </c>
      <c r="D178" s="118">
        <v>1.64</v>
      </c>
      <c r="E178" s="130">
        <v>9.5057858100718203E-5</v>
      </c>
      <c r="G178" s="129">
        <v>163</v>
      </c>
      <c r="H178" s="119">
        <v>1.64</v>
      </c>
      <c r="I178" s="130">
        <v>9.4692923937921499E-5</v>
      </c>
      <c r="K178" s="129">
        <v>163</v>
      </c>
      <c r="L178" s="119">
        <v>1.64</v>
      </c>
      <c r="M178" s="130">
        <v>9.1510069752051895E-4</v>
      </c>
      <c r="O178" s="129">
        <v>163</v>
      </c>
      <c r="P178" s="119">
        <v>1.64</v>
      </c>
      <c r="Q178" s="130">
        <v>1.14531513425035E-4</v>
      </c>
      <c r="S178" s="129">
        <v>163</v>
      </c>
      <c r="T178" s="119">
        <v>1.64</v>
      </c>
      <c r="U178" s="130">
        <v>3.1662158052038602E-3</v>
      </c>
      <c r="W178" s="129">
        <v>163</v>
      </c>
      <c r="X178" s="119">
        <v>1.64</v>
      </c>
      <c r="Y178" s="130">
        <v>1.07525615857228E-3</v>
      </c>
    </row>
    <row r="179" spans="3:25" x14ac:dyDescent="0.25">
      <c r="C179" s="129">
        <v>164</v>
      </c>
      <c r="D179" s="118">
        <v>1.65</v>
      </c>
      <c r="E179" s="130">
        <v>9.3610884792843396E-5</v>
      </c>
      <c r="G179" s="129">
        <v>164</v>
      </c>
      <c r="H179" s="119">
        <v>1.65</v>
      </c>
      <c r="I179" s="130">
        <v>9.3078768871345002E-5</v>
      </c>
      <c r="K179" s="129">
        <v>164</v>
      </c>
      <c r="L179" s="119">
        <v>1.65</v>
      </c>
      <c r="M179" s="130">
        <v>9.0199762683996099E-4</v>
      </c>
      <c r="O179" s="129">
        <v>164</v>
      </c>
      <c r="P179" s="119">
        <v>1.65</v>
      </c>
      <c r="Q179" s="130">
        <v>1.1273415278739401E-4</v>
      </c>
      <c r="S179" s="129">
        <v>164</v>
      </c>
      <c r="T179" s="119">
        <v>1.65</v>
      </c>
      <c r="U179" s="130">
        <v>3.1398237602261801E-3</v>
      </c>
      <c r="W179" s="129">
        <v>164</v>
      </c>
      <c r="X179" s="119">
        <v>1.65</v>
      </c>
      <c r="Y179" s="130">
        <v>1.0575905740388301E-3</v>
      </c>
    </row>
    <row r="180" spans="3:25" x14ac:dyDescent="0.25">
      <c r="C180" s="129">
        <v>165</v>
      </c>
      <c r="D180" s="118">
        <v>1.66</v>
      </c>
      <c r="E180" s="130">
        <v>9.2198141384497995E-5</v>
      </c>
      <c r="G180" s="129">
        <v>165</v>
      </c>
      <c r="H180" s="119">
        <v>1.66</v>
      </c>
      <c r="I180" s="130">
        <v>9.1499762031979401E-5</v>
      </c>
      <c r="K180" s="129">
        <v>165</v>
      </c>
      <c r="L180" s="119">
        <v>1.66</v>
      </c>
      <c r="M180" s="130">
        <v>8.8911717152979799E-4</v>
      </c>
      <c r="O180" s="129">
        <v>165</v>
      </c>
      <c r="P180" s="119">
        <v>1.66</v>
      </c>
      <c r="Q180" s="130">
        <v>1.10967952887888E-4</v>
      </c>
      <c r="S180" s="129">
        <v>165</v>
      </c>
      <c r="T180" s="119">
        <v>1.66</v>
      </c>
      <c r="U180" s="130">
        <v>3.1140601765001202E-3</v>
      </c>
      <c r="W180" s="129">
        <v>165</v>
      </c>
      <c r="X180" s="119">
        <v>1.66</v>
      </c>
      <c r="Y180" s="130">
        <v>1.04037873766262E-3</v>
      </c>
    </row>
    <row r="181" spans="3:25" x14ac:dyDescent="0.25">
      <c r="C181" s="129">
        <v>166</v>
      </c>
      <c r="D181" s="118">
        <v>1.67</v>
      </c>
      <c r="E181" s="130">
        <v>9.0818610824277602E-5</v>
      </c>
      <c r="G181" s="129">
        <v>166</v>
      </c>
      <c r="H181" s="119">
        <v>1.67</v>
      </c>
      <c r="I181" s="130">
        <v>8.9955005882346695E-5</v>
      </c>
      <c r="K181" s="129">
        <v>166</v>
      </c>
      <c r="L181" s="119">
        <v>1.67</v>
      </c>
      <c r="M181" s="130">
        <v>8.7645586383547195E-4</v>
      </c>
      <c r="O181" s="129">
        <v>166</v>
      </c>
      <c r="P181" s="119">
        <v>1.67</v>
      </c>
      <c r="Q181" s="130">
        <v>1.09232464309937E-4</v>
      </c>
      <c r="S181" s="129">
        <v>166</v>
      </c>
      <c r="T181" s="119">
        <v>1.67</v>
      </c>
      <c r="U181" s="130">
        <v>3.0888991373437201E-3</v>
      </c>
      <c r="W181" s="129">
        <v>166</v>
      </c>
      <c r="X181" s="119">
        <v>1.67</v>
      </c>
      <c r="Y181" s="130">
        <v>1.02360615640761E-3</v>
      </c>
    </row>
    <row r="182" spans="3:25" x14ac:dyDescent="0.25">
      <c r="C182" s="129">
        <v>167</v>
      </c>
      <c r="D182" s="118">
        <v>1.68</v>
      </c>
      <c r="E182" s="130">
        <v>8.9471309274419806E-5</v>
      </c>
      <c r="G182" s="129">
        <v>167</v>
      </c>
      <c r="H182" s="119">
        <v>1.68</v>
      </c>
      <c r="I182" s="130">
        <v>8.8443628520906294E-5</v>
      </c>
      <c r="K182" s="129">
        <v>167</v>
      </c>
      <c r="L182" s="119">
        <v>1.68</v>
      </c>
      <c r="M182" s="130">
        <v>8.6401023915412003E-4</v>
      </c>
      <c r="O182" s="129">
        <v>167</v>
      </c>
      <c r="P182" s="119">
        <v>1.68</v>
      </c>
      <c r="Q182" s="130">
        <v>1.0752723438839001E-4</v>
      </c>
      <c r="S182" s="129">
        <v>167</v>
      </c>
      <c r="T182" s="119">
        <v>1.68</v>
      </c>
      <c r="U182" s="130">
        <v>3.0643158726090798E-3</v>
      </c>
      <c r="W182" s="129">
        <v>167</v>
      </c>
      <c r="X182" s="119">
        <v>1.68</v>
      </c>
      <c r="Y182" s="130">
        <v>1.0072588460886499E-3</v>
      </c>
    </row>
    <row r="183" spans="3:25" x14ac:dyDescent="0.25">
      <c r="C183" s="129">
        <v>168</v>
      </c>
      <c r="D183" s="118">
        <v>1.69</v>
      </c>
      <c r="E183" s="130">
        <v>8.8155285061575797E-5</v>
      </c>
      <c r="G183" s="129">
        <v>168</v>
      </c>
      <c r="H183" s="119">
        <v>1.69</v>
      </c>
      <c r="I183" s="130">
        <v>8.6964782886383396E-5</v>
      </c>
      <c r="K183" s="129">
        <v>168</v>
      </c>
      <c r="L183" s="119">
        <v>1.69</v>
      </c>
      <c r="M183" s="130">
        <v>8.5177684067470698E-4</v>
      </c>
      <c r="O183" s="129">
        <v>168</v>
      </c>
      <c r="P183" s="119">
        <v>1.69</v>
      </c>
      <c r="Q183" s="130">
        <v>1.0585180812472601E-4</v>
      </c>
      <c r="S183" s="129">
        <v>168</v>
      </c>
      <c r="T183" s="119">
        <v>1.69</v>
      </c>
      <c r="U183" s="130">
        <v>3.0402867113948399E-3</v>
      </c>
      <c r="W183" s="129">
        <v>168</v>
      </c>
      <c r="X183" s="119">
        <v>1.69</v>
      </c>
      <c r="Y183" s="130">
        <v>9.9132331352203506E-4</v>
      </c>
    </row>
    <row r="184" spans="3:25" x14ac:dyDescent="0.25">
      <c r="C184" s="129">
        <v>169</v>
      </c>
      <c r="D184" s="118">
        <v>1.7</v>
      </c>
      <c r="E184" s="130">
        <v>8.6869617650558003E-5</v>
      </c>
      <c r="G184" s="129">
        <v>169</v>
      </c>
      <c r="H184" s="119">
        <v>1.7</v>
      </c>
      <c r="I184" s="130">
        <v>8.5517645988719495E-5</v>
      </c>
      <c r="K184" s="129">
        <v>169</v>
      </c>
      <c r="L184" s="119">
        <v>1.7</v>
      </c>
      <c r="M184" s="130">
        <v>8.3975222361001498E-4</v>
      </c>
      <c r="O184" s="129">
        <v>169</v>
      </c>
      <c r="P184" s="119">
        <v>1.7</v>
      </c>
      <c r="Q184" s="130">
        <v>1.04205729027946E-4</v>
      </c>
      <c r="S184" s="129">
        <v>169</v>
      </c>
      <c r="T184" s="119">
        <v>1.7</v>
      </c>
      <c r="U184" s="130">
        <v>3.0167890363169201E-3</v>
      </c>
      <c r="W184" s="129">
        <v>169</v>
      </c>
      <c r="X184" s="119">
        <v>1.7</v>
      </c>
      <c r="Y184" s="130">
        <v>9.7578653920186401E-4</v>
      </c>
    </row>
    <row r="185" spans="3:25" x14ac:dyDescent="0.25">
      <c r="C185" s="129">
        <v>170</v>
      </c>
      <c r="D185" s="118">
        <v>1.71</v>
      </c>
      <c r="E185" s="130">
        <v>8.5613416641801296E-5</v>
      </c>
      <c r="G185" s="129">
        <v>170</v>
      </c>
      <c r="H185" s="119">
        <v>1.71</v>
      </c>
      <c r="I185" s="130">
        <v>8.4101418165654E-5</v>
      </c>
      <c r="K185" s="129">
        <v>170</v>
      </c>
      <c r="L185" s="119">
        <v>1.71</v>
      </c>
      <c r="M185" s="130">
        <v>8.2793295904904404E-4</v>
      </c>
      <c r="O185" s="129">
        <v>170</v>
      </c>
      <c r="P185" s="119">
        <v>1.71</v>
      </c>
      <c r="Q185" s="130">
        <v>1.02588539886212E-4</v>
      </c>
      <c r="S185" s="129">
        <v>170</v>
      </c>
      <c r="T185" s="119">
        <v>1.71</v>
      </c>
      <c r="U185" s="130">
        <v>2.9938012393281601E-3</v>
      </c>
      <c r="W185" s="129">
        <v>170</v>
      </c>
      <c r="X185" s="119">
        <v>1.71</v>
      </c>
      <c r="Y185" s="130">
        <v>9.6063596049961002E-4</v>
      </c>
    </row>
    <row r="186" spans="3:25" x14ac:dyDescent="0.25">
      <c r="C186" s="129">
        <v>171</v>
      </c>
      <c r="D186" s="118">
        <v>1.72</v>
      </c>
      <c r="E186" s="130">
        <v>8.4385820793108203E-5</v>
      </c>
      <c r="G186" s="129">
        <v>171</v>
      </c>
      <c r="H186" s="119">
        <v>1.72</v>
      </c>
      <c r="I186" s="130">
        <v>8.2715322363980694E-5</v>
      </c>
      <c r="K186" s="129">
        <v>171</v>
      </c>
      <c r="L186" s="119">
        <v>1.72</v>
      </c>
      <c r="M186" s="130">
        <v>8.16315637456513E-4</v>
      </c>
      <c r="O186" s="129">
        <v>171</v>
      </c>
      <c r="P186" s="119">
        <v>1.72</v>
      </c>
      <c r="Q186" s="130">
        <v>1.00999783473971E-4</v>
      </c>
      <c r="S186" s="129">
        <v>171</v>
      </c>
      <c r="T186" s="119">
        <v>1.72</v>
      </c>
      <c r="U186" s="130">
        <v>2.9713026790722302E-3</v>
      </c>
      <c r="W186" s="129">
        <v>171</v>
      </c>
      <c r="X186" s="119">
        <v>1.72</v>
      </c>
      <c r="Y186" s="130">
        <v>9.4585945538255205E-4</v>
      </c>
    </row>
    <row r="187" spans="3:25" x14ac:dyDescent="0.25">
      <c r="C187" s="129">
        <v>172</v>
      </c>
      <c r="D187" s="118">
        <v>1.73</v>
      </c>
      <c r="E187" s="130">
        <v>8.3185997066073704E-5</v>
      </c>
      <c r="G187" s="129">
        <v>172</v>
      </c>
      <c r="H187" s="119">
        <v>1.73</v>
      </c>
      <c r="I187" s="130">
        <v>8.1358603444576104E-5</v>
      </c>
      <c r="K187" s="129">
        <v>172</v>
      </c>
      <c r="L187" s="119">
        <v>1.73</v>
      </c>
      <c r="M187" s="130">
        <v>8.0489687184443696E-4</v>
      </c>
      <c r="O187" s="129">
        <v>172</v>
      </c>
      <c r="P187" s="119">
        <v>1.73</v>
      </c>
      <c r="Q187" s="130">
        <v>9.9439003199007297E-5</v>
      </c>
      <c r="S187" s="129">
        <v>172</v>
      </c>
      <c r="T187" s="119">
        <v>1.73</v>
      </c>
      <c r="U187" s="130">
        <v>2.9492736397518601E-3</v>
      </c>
      <c r="W187" s="129">
        <v>172</v>
      </c>
      <c r="X187" s="119">
        <v>1.73</v>
      </c>
      <c r="Y187" s="130">
        <v>9.3144532664526502E-4</v>
      </c>
    </row>
    <row r="188" spans="3:25" x14ac:dyDescent="0.25">
      <c r="C188" s="129">
        <v>173</v>
      </c>
      <c r="D188" s="118">
        <v>1.74</v>
      </c>
      <c r="E188" s="130">
        <v>8.2013139697454602E-5</v>
      </c>
      <c r="G188" s="129">
        <v>173</v>
      </c>
      <c r="H188" s="119">
        <v>1.74</v>
      </c>
      <c r="I188" s="130">
        <v>8.0030527510333705E-5</v>
      </c>
      <c r="K188" s="129">
        <v>173</v>
      </c>
      <c r="L188" s="119">
        <v>1.74</v>
      </c>
      <c r="M188" s="130">
        <v>7.9367330063908497E-4</v>
      </c>
      <c r="O188" s="129">
        <v>173</v>
      </c>
      <c r="P188" s="119">
        <v>1.74</v>
      </c>
      <c r="Q188" s="130">
        <v>9.7905743693555203E-5</v>
      </c>
      <c r="S188" s="129">
        <v>173</v>
      </c>
      <c r="T188" s="119">
        <v>1.74</v>
      </c>
      <c r="U188" s="130">
        <v>2.92769529148821E-3</v>
      </c>
      <c r="W188" s="129">
        <v>173</v>
      </c>
      <c r="X188" s="119">
        <v>1.74</v>
      </c>
      <c r="Y188" s="130">
        <v>9.1738228664706503E-4</v>
      </c>
    </row>
    <row r="189" spans="3:25" x14ac:dyDescent="0.25">
      <c r="C189" s="129">
        <v>174</v>
      </c>
      <c r="D189" s="118">
        <v>1.75</v>
      </c>
      <c r="E189" s="130">
        <v>8.0866469295613595E-5</v>
      </c>
      <c r="G189" s="129">
        <v>174</v>
      </c>
      <c r="H189" s="119">
        <v>1.75</v>
      </c>
      <c r="I189" s="130">
        <v>7.8730381256177101E-5</v>
      </c>
      <c r="K189" s="129">
        <v>174</v>
      </c>
      <c r="L189" s="119">
        <v>1.75</v>
      </c>
      <c r="M189" s="130">
        <v>7.8264159026513304E-4</v>
      </c>
      <c r="O189" s="129">
        <v>174</v>
      </c>
      <c r="P189" s="119">
        <v>1.75</v>
      </c>
      <c r="Q189" s="130">
        <v>9.6399551353366198E-5</v>
      </c>
      <c r="S189" s="129">
        <v>174</v>
      </c>
      <c r="T189" s="119">
        <v>1.75</v>
      </c>
      <c r="U189" s="130">
        <v>2.9065496521439699E-3</v>
      </c>
      <c r="W189" s="129">
        <v>174</v>
      </c>
      <c r="X189" s="119">
        <v>1.75</v>
      </c>
      <c r="Y189" s="130">
        <v>9.0365944254732302E-4</v>
      </c>
    </row>
    <row r="190" spans="3:25" x14ac:dyDescent="0.25">
      <c r="C190" s="129">
        <v>175</v>
      </c>
      <c r="D190" s="118">
        <v>1.76</v>
      </c>
      <c r="E190" s="130">
        <v>7.9745231962064794E-5</v>
      </c>
      <c r="G190" s="129">
        <v>175</v>
      </c>
      <c r="H190" s="119">
        <v>1.76</v>
      </c>
      <c r="I190" s="130">
        <v>7.7457471340359294E-5</v>
      </c>
      <c r="K190" s="129">
        <v>175</v>
      </c>
      <c r="L190" s="119">
        <v>1.76</v>
      </c>
      <c r="M190" s="130">
        <v>7.7179843746736699E-4</v>
      </c>
      <c r="O190" s="129">
        <v>175</v>
      </c>
      <c r="P190" s="119">
        <v>1.76</v>
      </c>
      <c r="Q190" s="130">
        <v>9.4919974828355398E-5</v>
      </c>
      <c r="S190" s="129">
        <v>175</v>
      </c>
      <c r="T190" s="119">
        <v>1.76</v>
      </c>
      <c r="U190" s="130">
        <v>2.8858195505807099E-3</v>
      </c>
      <c r="W190" s="129">
        <v>175</v>
      </c>
      <c r="X190" s="119">
        <v>1.76</v>
      </c>
      <c r="Y190" s="130">
        <v>8.9026628202962905E-4</v>
      </c>
    </row>
    <row r="191" spans="3:25" x14ac:dyDescent="0.25">
      <c r="C191" s="129">
        <v>176</v>
      </c>
      <c r="D191" s="118">
        <v>1.77</v>
      </c>
      <c r="E191" s="130">
        <v>7.8648698438050095E-5</v>
      </c>
      <c r="G191" s="129">
        <v>176</v>
      </c>
      <c r="H191" s="119">
        <v>1.77</v>
      </c>
      <c r="I191" s="130">
        <v>7.6211123776294802E-5</v>
      </c>
      <c r="K191" s="129">
        <v>176</v>
      </c>
      <c r="L191" s="119">
        <v>1.77</v>
      </c>
      <c r="M191" s="130">
        <v>7.6114057138894299E-4</v>
      </c>
      <c r="O191" s="129">
        <v>176</v>
      </c>
      <c r="P191" s="119">
        <v>1.77</v>
      </c>
      <c r="Q191" s="130">
        <v>9.3466565468218802E-5</v>
      </c>
      <c r="S191" s="129">
        <v>176</v>
      </c>
      <c r="T191" s="119">
        <v>1.77</v>
      </c>
      <c r="U191" s="130">
        <v>2.8654885913181201E-3</v>
      </c>
      <c r="W191" s="129">
        <v>176</v>
      </c>
      <c r="X191" s="119">
        <v>1.77</v>
      </c>
      <c r="Y191" s="130">
        <v>8.7719265950508504E-4</v>
      </c>
    </row>
    <row r="192" spans="3:25" x14ac:dyDescent="0.25">
      <c r="C192" s="129">
        <v>177</v>
      </c>
      <c r="D192" s="118">
        <v>1.78</v>
      </c>
      <c r="E192" s="130">
        <v>7.7576163275990497E-5</v>
      </c>
      <c r="G192" s="129">
        <v>177</v>
      </c>
      <c r="H192" s="119">
        <v>1.78</v>
      </c>
      <c r="I192" s="130">
        <v>7.4990683344194895E-5</v>
      </c>
      <c r="K192" s="129">
        <v>177</v>
      </c>
      <c r="L192" s="119">
        <v>1.78</v>
      </c>
      <c r="M192" s="130">
        <v>7.5066475542399198E-4</v>
      </c>
      <c r="O192" s="129">
        <v>177</v>
      </c>
      <c r="P192" s="119">
        <v>1.78</v>
      </c>
      <c r="Q192" s="130">
        <v>9.2038877726199504E-5</v>
      </c>
      <c r="S192" s="129">
        <v>177</v>
      </c>
      <c r="T192" s="119">
        <v>1.78</v>
      </c>
      <c r="U192" s="130">
        <v>2.8455411205614099E-3</v>
      </c>
      <c r="W192" s="129">
        <v>177</v>
      </c>
      <c r="X192" s="119">
        <v>1.78</v>
      </c>
      <c r="Y192" s="130">
        <v>8.6442878278435804E-4</v>
      </c>
    </row>
    <row r="193" spans="3:25" x14ac:dyDescent="0.25">
      <c r="C193" s="129">
        <v>178</v>
      </c>
      <c r="D193" s="118">
        <v>1.79</v>
      </c>
      <c r="E193" s="130">
        <v>7.6526944035590198E-5</v>
      </c>
      <c r="G193" s="129">
        <v>178</v>
      </c>
      <c r="H193" s="119">
        <v>1.79</v>
      </c>
      <c r="I193" s="130">
        <v>7.3795513021812593E-5</v>
      </c>
      <c r="K193" s="129">
        <v>178</v>
      </c>
      <c r="L193" s="119">
        <v>1.79</v>
      </c>
      <c r="M193" s="130">
        <v>7.4036778886111003E-4</v>
      </c>
      <c r="O193" s="129">
        <v>178</v>
      </c>
      <c r="P193" s="119">
        <v>1.79</v>
      </c>
      <c r="Q193" s="130">
        <v>9.0636469523964593E-5</v>
      </c>
      <c r="S193" s="129">
        <v>178</v>
      </c>
      <c r="T193" s="119">
        <v>1.79</v>
      </c>
      <c r="U193" s="130">
        <v>2.82596219356124E-3</v>
      </c>
      <c r="W193" s="129">
        <v>178</v>
      </c>
      <c r="X193" s="119">
        <v>1.79</v>
      </c>
      <c r="Y193" s="130">
        <v>8.5196520020771899E-4</v>
      </c>
    </row>
    <row r="194" spans="3:25" x14ac:dyDescent="0.25">
      <c r="C194" s="129">
        <v>179</v>
      </c>
      <c r="D194" s="118">
        <v>1.8</v>
      </c>
      <c r="E194" s="130">
        <v>7.5500380504304394E-5</v>
      </c>
      <c r="G194" s="129">
        <v>179</v>
      </c>
      <c r="H194" s="119">
        <v>1.8</v>
      </c>
      <c r="I194" s="130">
        <v>7.2624993433630797E-5</v>
      </c>
      <c r="K194" s="129">
        <v>179</v>
      </c>
      <c r="L194" s="119">
        <v>1.8</v>
      </c>
      <c r="M194" s="130">
        <v>7.3024650833326495E-4</v>
      </c>
      <c r="O194" s="129">
        <v>179</v>
      </c>
      <c r="P194" s="119">
        <v>1.8</v>
      </c>
      <c r="Q194" s="130">
        <v>8.9258902580367804E-5</v>
      </c>
      <c r="S194" s="129">
        <v>179</v>
      </c>
      <c r="T194" s="119">
        <v>1.8</v>
      </c>
      <c r="U194" s="130">
        <v>2.8067375432699899E-3</v>
      </c>
      <c r="W194" s="129">
        <v>179</v>
      </c>
      <c r="X194" s="119">
        <v>1.8</v>
      </c>
      <c r="Y194" s="130">
        <v>8.3979278822188003E-4</v>
      </c>
    </row>
    <row r="195" spans="3:25" x14ac:dyDescent="0.25">
      <c r="C195" s="129">
        <v>180</v>
      </c>
      <c r="D195" s="118">
        <v>1.81</v>
      </c>
      <c r="E195" s="130">
        <v>7.44958339418293E-5</v>
      </c>
      <c r="G195" s="129">
        <v>180</v>
      </c>
      <c r="H195" s="119">
        <v>1.81</v>
      </c>
      <c r="I195" s="130">
        <v>7.1478522317852105E-5</v>
      </c>
      <c r="K195" s="129">
        <v>180</v>
      </c>
      <c r="L195" s="119">
        <v>1.81</v>
      </c>
      <c r="M195" s="130">
        <v>7.2029778908849502E-4</v>
      </c>
      <c r="O195" s="129">
        <v>180</v>
      </c>
      <c r="P195" s="119">
        <v>1.81</v>
      </c>
      <c r="Q195" s="130">
        <v>8.7905742706685194E-5</v>
      </c>
      <c r="S195" s="129">
        <v>180</v>
      </c>
      <c r="T195" s="119">
        <v>1.81</v>
      </c>
      <c r="U195" s="130">
        <v>2.7878535502567098E-3</v>
      </c>
      <c r="W195" s="129">
        <v>180</v>
      </c>
      <c r="X195" s="119">
        <v>1.81</v>
      </c>
      <c r="Y195" s="130">
        <v>8.2790273939213198E-4</v>
      </c>
    </row>
    <row r="196" spans="3:25" x14ac:dyDescent="0.25">
      <c r="C196" s="129">
        <v>181</v>
      </c>
      <c r="D196" s="118">
        <v>1.82</v>
      </c>
      <c r="E196" s="130">
        <v>7.35126863482331E-5</v>
      </c>
      <c r="G196" s="129">
        <v>181</v>
      </c>
      <c r="H196" s="119">
        <v>1.82</v>
      </c>
      <c r="I196" s="130">
        <v>7.0355514010575395E-5</v>
      </c>
      <c r="K196" s="129">
        <v>181</v>
      </c>
      <c r="L196" s="119">
        <v>1.82</v>
      </c>
      <c r="M196" s="130">
        <v>7.1051854609494405E-4</v>
      </c>
      <c r="O196" s="129">
        <v>181</v>
      </c>
      <c r="P196" s="119">
        <v>1.82</v>
      </c>
      <c r="Q196" s="130">
        <v>8.6576560070747395E-5</v>
      </c>
      <c r="S196" s="129">
        <v>181</v>
      </c>
      <c r="T196" s="119">
        <v>1.82</v>
      </c>
      <c r="U196" s="130">
        <v>2.7692972138433601E-3</v>
      </c>
      <c r="W196" s="129">
        <v>181</v>
      </c>
      <c r="X196" s="119">
        <v>1.82</v>
      </c>
      <c r="Y196" s="130">
        <v>8.16286550838181E-4</v>
      </c>
    </row>
    <row r="197" spans="3:25" x14ac:dyDescent="0.25">
      <c r="C197" s="129">
        <v>182</v>
      </c>
      <c r="D197" s="118">
        <v>1.83</v>
      </c>
      <c r="E197" s="130">
        <v>7.2550339755303401E-5</v>
      </c>
      <c r="G197" s="129">
        <v>182</v>
      </c>
      <c r="H197" s="119">
        <v>1.83</v>
      </c>
      <c r="I197" s="130">
        <v>6.92553989465675E-5</v>
      </c>
      <c r="K197" s="129">
        <v>182</v>
      </c>
      <c r="L197" s="119">
        <v>1.83</v>
      </c>
      <c r="M197" s="130">
        <v>7.0090573499275799E-4</v>
      </c>
      <c r="O197" s="129">
        <v>182</v>
      </c>
      <c r="P197" s="119">
        <v>1.83</v>
      </c>
      <c r="Q197" s="130">
        <v>8.5270929432225398E-5</v>
      </c>
      <c r="S197" s="129">
        <v>182</v>
      </c>
      <c r="T197" s="119">
        <v>1.83</v>
      </c>
      <c r="U197" s="130">
        <v>2.75105612442391E-3</v>
      </c>
      <c r="W197" s="129">
        <v>182</v>
      </c>
      <c r="X197" s="119">
        <v>1.83</v>
      </c>
      <c r="Y197" s="130">
        <v>8.0493601308186699E-4</v>
      </c>
    </row>
    <row r="198" spans="3:25" x14ac:dyDescent="0.25">
      <c r="C198" s="129">
        <v>183</v>
      </c>
      <c r="D198" s="118">
        <v>1.84</v>
      </c>
      <c r="E198" s="130">
        <v>7.1608215540658804E-5</v>
      </c>
      <c r="G198" s="129">
        <v>183</v>
      </c>
      <c r="H198" s="119">
        <v>1.84</v>
      </c>
      <c r="I198" s="130">
        <v>6.8177623176063495E-5</v>
      </c>
      <c r="K198" s="129">
        <v>183</v>
      </c>
      <c r="L198" s="119">
        <v>1.84</v>
      </c>
      <c r="M198" s="130">
        <v>6.9145635290458101E-4</v>
      </c>
      <c r="O198" s="129">
        <v>183</v>
      </c>
      <c r="P198" s="119">
        <v>1.84</v>
      </c>
      <c r="Q198" s="130">
        <v>8.3988430351182502E-5</v>
      </c>
      <c r="S198" s="129">
        <v>183</v>
      </c>
      <c r="T198" s="119">
        <v>1.84</v>
      </c>
      <c r="U198" s="130">
        <v>2.7331184369284701E-3</v>
      </c>
      <c r="W198" s="129">
        <v>183</v>
      </c>
      <c r="X198" s="119">
        <v>1.84</v>
      </c>
      <c r="Y198" s="130">
        <v>7.93843199294938E-4</v>
      </c>
    </row>
    <row r="199" spans="3:25" x14ac:dyDescent="0.25">
      <c r="C199" s="129">
        <v>184</v>
      </c>
      <c r="D199" s="118">
        <v>1.85</v>
      </c>
      <c r="E199" s="130">
        <v>7.0685753764146902E-5</v>
      </c>
      <c r="G199" s="129">
        <v>184</v>
      </c>
      <c r="H199" s="119">
        <v>1.85</v>
      </c>
      <c r="I199" s="130">
        <v>6.7121647897047505E-5</v>
      </c>
      <c r="K199" s="129">
        <v>184</v>
      </c>
      <c r="L199" s="119">
        <v>1.85</v>
      </c>
      <c r="M199" s="130">
        <v>6.8216743911559297E-4</v>
      </c>
      <c r="O199" s="129">
        <v>184</v>
      </c>
      <c r="P199" s="119">
        <v>1.85</v>
      </c>
      <c r="Q199" s="130">
        <v>8.27286473718624E-5</v>
      </c>
      <c r="S199" s="129">
        <v>184</v>
      </c>
      <c r="T199" s="119">
        <v>1.85</v>
      </c>
      <c r="U199" s="130">
        <v>2.7154728453941501E-3</v>
      </c>
      <c r="W199" s="129">
        <v>184</v>
      </c>
      <c r="X199" s="119">
        <v>1.85</v>
      </c>
      <c r="Y199" s="130">
        <v>7.8300045493504401E-4</v>
      </c>
    </row>
    <row r="200" spans="3:25" x14ac:dyDescent="0.25">
      <c r="C200" s="129">
        <v>185</v>
      </c>
      <c r="D200" s="118">
        <v>1.86</v>
      </c>
      <c r="E200" s="130">
        <v>6.9782412526027095E-5</v>
      </c>
      <c r="G200" s="129">
        <v>185</v>
      </c>
      <c r="H200" s="119">
        <v>1.86</v>
      </c>
      <c r="I200" s="130">
        <v>6.6086949002487004E-5</v>
      </c>
      <c r="K200" s="129">
        <v>185</v>
      </c>
      <c r="L200" s="119">
        <v>1.86</v>
      </c>
      <c r="M200" s="130">
        <v>6.7303607563326095E-4</v>
      </c>
      <c r="O200" s="129">
        <v>185</v>
      </c>
      <c r="P200" s="119">
        <v>1.86</v>
      </c>
      <c r="Q200" s="130">
        <v>8.1491170183554799E-5</v>
      </c>
      <c r="S200" s="129">
        <v>185</v>
      </c>
      <c r="T200" s="119">
        <v>1.86</v>
      </c>
      <c r="U200" s="130">
        <v>2.6981085586050501E-3</v>
      </c>
      <c r="W200" s="129">
        <v>185</v>
      </c>
      <c r="X200" s="119">
        <v>1.86</v>
      </c>
      <c r="Y200" s="130">
        <v>7.7240038775813898E-4</v>
      </c>
    </row>
    <row r="201" spans="3:25" x14ac:dyDescent="0.25">
      <c r="C201" s="129">
        <v>186</v>
      </c>
      <c r="D201" s="118">
        <v>1.87</v>
      </c>
      <c r="E201" s="130">
        <v>6.8897667346427306E-5</v>
      </c>
      <c r="G201" s="129">
        <v>186</v>
      </c>
      <c r="H201" s="119">
        <v>1.87</v>
      </c>
      <c r="I201" s="130">
        <v>6.5073016642018403E-5</v>
      </c>
      <c r="K201" s="129">
        <v>186</v>
      </c>
      <c r="L201" s="119">
        <v>1.87</v>
      </c>
      <c r="M201" s="130">
        <v>6.6405938763632196E-4</v>
      </c>
      <c r="O201" s="129">
        <v>186</v>
      </c>
      <c r="P201" s="119">
        <v>1.87</v>
      </c>
      <c r="Q201" s="130">
        <v>8.0275593760254505E-5</v>
      </c>
      <c r="S201" s="129">
        <v>186</v>
      </c>
      <c r="T201" s="119">
        <v>1.87</v>
      </c>
      <c r="U201" s="130">
        <v>2.68101527676396E-3</v>
      </c>
      <c r="W201" s="129">
        <v>186</v>
      </c>
      <c r="X201" s="119">
        <v>1.87</v>
      </c>
      <c r="Y201" s="130">
        <v>7.6203585819558197E-4</v>
      </c>
    </row>
    <row r="202" spans="3:25" x14ac:dyDescent="0.25">
      <c r="C202" s="129">
        <v>187</v>
      </c>
      <c r="D202" s="118">
        <v>1.88</v>
      </c>
      <c r="E202" s="130">
        <v>6.80310105655454E-5</v>
      </c>
      <c r="G202" s="129">
        <v>187</v>
      </c>
      <c r="H202" s="119">
        <v>1.88</v>
      </c>
      <c r="I202" s="130">
        <v>6.4079354797589794E-5</v>
      </c>
      <c r="K202" s="129">
        <v>187</v>
      </c>
      <c r="L202" s="119">
        <v>1.88</v>
      </c>
      <c r="M202" s="130">
        <v>6.5523454382181395E-4</v>
      </c>
      <c r="O202" s="129">
        <v>187</v>
      </c>
      <c r="P202" s="119">
        <v>1.88</v>
      </c>
      <c r="Q202" s="130">
        <v>7.9081518480715295E-5</v>
      </c>
      <c r="S202" s="129">
        <v>187</v>
      </c>
      <c r="T202" s="119">
        <v>1.88</v>
      </c>
      <c r="U202" s="130">
        <v>2.6641831691587899E-3</v>
      </c>
      <c r="W202" s="129">
        <v>187</v>
      </c>
      <c r="X202" s="119">
        <v>1.88</v>
      </c>
      <c r="Y202" s="130">
        <v>7.5189997008433599E-4</v>
      </c>
    </row>
    <row r="203" spans="3:25" x14ac:dyDescent="0.25">
      <c r="C203" s="129">
        <v>188</v>
      </c>
      <c r="D203" s="118">
        <v>1.89</v>
      </c>
      <c r="E203" s="130">
        <v>6.7181950764061101E-5</v>
      </c>
      <c r="G203" s="129">
        <v>188</v>
      </c>
      <c r="H203" s="119">
        <v>1.89</v>
      </c>
      <c r="I203" s="130">
        <v>6.3105480872597899E-5</v>
      </c>
      <c r="K203" s="129">
        <v>188</v>
      </c>
      <c r="L203" s="119">
        <v>1.89</v>
      </c>
      <c r="M203" s="130">
        <v>6.46558756658435E-4</v>
      </c>
      <c r="O203" s="129">
        <v>188</v>
      </c>
      <c r="P203" s="119">
        <v>1.89</v>
      </c>
      <c r="Q203" s="130">
        <v>7.7908550230398394E-5</v>
      </c>
      <c r="S203" s="129">
        <v>188</v>
      </c>
      <c r="T203" s="119">
        <v>1.89</v>
      </c>
      <c r="U203" s="130">
        <v>2.6476028527876701E-3</v>
      </c>
      <c r="W203" s="129">
        <v>188</v>
      </c>
      <c r="X203" s="119">
        <v>1.89</v>
      </c>
      <c r="Y203" s="130">
        <v>7.4198606173883999E-4</v>
      </c>
    </row>
    <row r="204" spans="3:25" x14ac:dyDescent="0.25">
      <c r="C204" s="129">
        <v>189</v>
      </c>
      <c r="D204" s="118">
        <v>1.9</v>
      </c>
      <c r="E204" s="130">
        <v>6.6350012203218498E-5</v>
      </c>
      <c r="G204" s="129">
        <v>189</v>
      </c>
      <c r="H204" s="119">
        <v>1.9</v>
      </c>
      <c r="I204" s="130">
        <v>6.2150925294060603E-5</v>
      </c>
      <c r="K204" s="129">
        <v>189</v>
      </c>
      <c r="L204" s="119">
        <v>1.9</v>
      </c>
      <c r="M204" s="130">
        <v>6.3802928255388797E-4</v>
      </c>
      <c r="O204" s="129">
        <v>189</v>
      </c>
      <c r="P204" s="119">
        <v>1.9</v>
      </c>
      <c r="Q204" s="130">
        <v>7.6756300486702898E-5</v>
      </c>
      <c r="S204" s="129">
        <v>189</v>
      </c>
      <c r="T204" s="119">
        <v>1.9</v>
      </c>
      <c r="U204" s="130">
        <v>2.63126537190691E-3</v>
      </c>
      <c r="W204" s="129">
        <v>189</v>
      </c>
      <c r="X204" s="119">
        <v>1.9</v>
      </c>
      <c r="Y204" s="130">
        <v>7.3228769735325205E-4</v>
      </c>
    </row>
    <row r="205" spans="3:25" x14ac:dyDescent="0.25">
      <c r="C205" s="129">
        <v>190</v>
      </c>
      <c r="D205" s="118">
        <v>1.91</v>
      </c>
      <c r="E205" s="130">
        <v>6.5534734284035295E-5</v>
      </c>
      <c r="G205" s="129">
        <v>190</v>
      </c>
      <c r="H205" s="119">
        <v>1.91</v>
      </c>
      <c r="I205" s="130">
        <v>6.1215231127394299E-5</v>
      </c>
      <c r="K205" s="129">
        <v>190</v>
      </c>
      <c r="L205" s="119">
        <v>1.91</v>
      </c>
      <c r="M205" s="130">
        <v>6.2964342194334695E-4</v>
      </c>
      <c r="O205" s="129">
        <v>190</v>
      </c>
      <c r="P205" s="119">
        <v>1.91</v>
      </c>
      <c r="Q205" s="130">
        <v>7.5624386388785096E-5</v>
      </c>
      <c r="S205" s="129">
        <v>190</v>
      </c>
      <c r="T205" s="119">
        <v>1.91</v>
      </c>
      <c r="U205" s="130">
        <v>2.61516217846706E-3</v>
      </c>
      <c r="W205" s="129">
        <v>190</v>
      </c>
      <c r="X205" s="119">
        <v>1.91</v>
      </c>
      <c r="Y205" s="130">
        <v>7.22798658723029E-4</v>
      </c>
    </row>
    <row r="206" spans="3:25" x14ac:dyDescent="0.25">
      <c r="C206" s="129">
        <v>191</v>
      </c>
      <c r="D206" s="118">
        <v>1.92</v>
      </c>
      <c r="E206" s="130">
        <v>6.4735671025097503E-5</v>
      </c>
      <c r="G206" s="129">
        <v>191</v>
      </c>
      <c r="H206" s="119">
        <v>1.92</v>
      </c>
      <c r="I206" s="130">
        <v>6.0297953703369799E-5</v>
      </c>
      <c r="K206" s="129">
        <v>191</v>
      </c>
      <c r="L206" s="119">
        <v>1.92</v>
      </c>
      <c r="M206" s="130">
        <v>6.2139851930571204E-4</v>
      </c>
      <c r="O206" s="129">
        <v>191</v>
      </c>
      <c r="P206" s="119">
        <v>1.92</v>
      </c>
      <c r="Q206" s="130">
        <v>7.4512430793175106E-5</v>
      </c>
      <c r="S206" s="129">
        <v>191</v>
      </c>
      <c r="T206" s="119">
        <v>1.92</v>
      </c>
      <c r="U206" s="130">
        <v>2.5992851134030298E-3</v>
      </c>
      <c r="W206" s="129">
        <v>191</v>
      </c>
      <c r="X206" s="119">
        <v>1.92</v>
      </c>
      <c r="Y206" s="130">
        <v>7.1351293727495201E-4</v>
      </c>
    </row>
    <row r="207" spans="3:25" x14ac:dyDescent="0.25">
      <c r="C207" s="129">
        <v>192</v>
      </c>
      <c r="D207" s="118">
        <v>1.93</v>
      </c>
      <c r="E207" s="130">
        <v>6.3952390558396794E-5</v>
      </c>
      <c r="G207" s="129">
        <v>192</v>
      </c>
      <c r="H207" s="119">
        <v>1.93</v>
      </c>
      <c r="I207" s="130">
        <v>5.9398660256845999E-5</v>
      </c>
      <c r="K207" s="129">
        <v>192</v>
      </c>
      <c r="L207" s="119">
        <v>1.93</v>
      </c>
      <c r="M207" s="130">
        <v>6.1329196311383203E-4</v>
      </c>
      <c r="O207" s="129">
        <v>192</v>
      </c>
      <c r="P207" s="119">
        <v>1.93</v>
      </c>
      <c r="Q207" s="130">
        <v>7.3420062316322294E-5</v>
      </c>
      <c r="S207" s="129">
        <v>192</v>
      </c>
      <c r="T207" s="119">
        <v>1.93</v>
      </c>
      <c r="U207" s="130">
        <v>2.5836263887450998E-3</v>
      </c>
      <c r="W207" s="129">
        <v>192</v>
      </c>
      <c r="X207" s="119">
        <v>1.93</v>
      </c>
      <c r="Y207" s="130">
        <v>7.0442472639501796E-4</v>
      </c>
    </row>
    <row r="208" spans="3:25" x14ac:dyDescent="0.25">
      <c r="C208" s="129">
        <v>193</v>
      </c>
      <c r="D208" s="118">
        <v>1.94</v>
      </c>
      <c r="E208" s="130">
        <v>6.3184474642673997E-5</v>
      </c>
      <c r="G208" s="129">
        <v>193</v>
      </c>
      <c r="H208" s="119">
        <v>1.94</v>
      </c>
      <c r="I208" s="130">
        <v>5.8516929576885898E-5</v>
      </c>
      <c r="K208" s="129">
        <v>193</v>
      </c>
      <c r="L208" s="119">
        <v>1.94</v>
      </c>
      <c r="M208" s="130">
        <v>6.0532118572446502E-4</v>
      </c>
      <c r="O208" s="129">
        <v>193</v>
      </c>
      <c r="P208" s="119">
        <v>1.94</v>
      </c>
      <c r="Q208" s="130">
        <v>7.2346915365123599E-5</v>
      </c>
      <c r="S208" s="129">
        <v>193</v>
      </c>
      <c r="T208" s="119">
        <v>1.94</v>
      </c>
      <c r="U208" s="130">
        <v>2.5681785705183799E-3</v>
      </c>
      <c r="W208" s="129">
        <v>193</v>
      </c>
      <c r="X208" s="119">
        <v>1.94</v>
      </c>
      <c r="Y208" s="130">
        <v>6.9552841404377295E-4</v>
      </c>
    </row>
    <row r="209" spans="3:25" x14ac:dyDescent="0.25">
      <c r="C209" s="129">
        <v>194</v>
      </c>
      <c r="D209" s="118">
        <v>1.95</v>
      </c>
      <c r="E209" s="130">
        <v>6.2431518193733704E-5</v>
      </c>
      <c r="G209" s="129">
        <v>194</v>
      </c>
      <c r="H209" s="119">
        <v>1.95</v>
      </c>
      <c r="I209" s="130">
        <v>5.7652351667881403E-5</v>
      </c>
      <c r="K209" s="129">
        <v>194</v>
      </c>
      <c r="L209" s="119">
        <v>1.95</v>
      </c>
      <c r="M209" s="130">
        <v>5.9748366321328995E-4</v>
      </c>
      <c r="O209" s="129">
        <v>194</v>
      </c>
      <c r="P209" s="119">
        <v>1.95</v>
      </c>
      <c r="Q209" s="130">
        <v>7.1292630156412506E-5</v>
      </c>
      <c r="S209" s="129">
        <v>194</v>
      </c>
      <c r="T209" s="119">
        <v>1.95</v>
      </c>
      <c r="U209" s="130">
        <v>2.55293456239933E-3</v>
      </c>
      <c r="W209" s="129">
        <v>194</v>
      </c>
      <c r="X209" s="119">
        <v>1.95</v>
      </c>
      <c r="Y209" s="130">
        <v>6.8681857564897701E-4</v>
      </c>
    </row>
    <row r="210" spans="3:25" x14ac:dyDescent="0.25">
      <c r="C210" s="129">
        <v>195</v>
      </c>
      <c r="D210" s="118">
        <v>1.96</v>
      </c>
      <c r="E210" s="130">
        <v>6.16931288312098E-5</v>
      </c>
      <c r="G210" s="129">
        <v>195</v>
      </c>
      <c r="H210" s="119">
        <v>1.96</v>
      </c>
      <c r="I210" s="130">
        <v>5.6804527421319502E-5</v>
      </c>
      <c r="K210" s="129">
        <v>195</v>
      </c>
      <c r="L210" s="119">
        <v>1.96</v>
      </c>
      <c r="M210" s="130">
        <v>5.8977691515999702E-4</v>
      </c>
      <c r="O210" s="129">
        <v>195</v>
      </c>
      <c r="P210" s="119">
        <v>1.96</v>
      </c>
      <c r="Q210" s="130">
        <v>7.0256852726327198E-5</v>
      </c>
      <c r="S210" s="129">
        <v>195</v>
      </c>
      <c r="T210" s="119">
        <v>1.96</v>
      </c>
      <c r="U210" s="130">
        <v>2.5378875900988799E-3</v>
      </c>
      <c r="W210" s="129">
        <v>195</v>
      </c>
      <c r="X210" s="119">
        <v>1.96</v>
      </c>
      <c r="Y210" s="130">
        <v>6.7828996726574504E-4</v>
      </c>
    </row>
    <row r="211" spans="3:25" x14ac:dyDescent="0.25">
      <c r="C211" s="129">
        <v>196</v>
      </c>
      <c r="D211" s="118">
        <v>1.97</v>
      </c>
      <c r="E211" s="130">
        <v>6.0968926441256497E-5</v>
      </c>
      <c r="G211" s="129">
        <v>196</v>
      </c>
      <c r="H211" s="119">
        <v>1.97</v>
      </c>
      <c r="I211" s="130">
        <v>5.5973068297838001E-5</v>
      </c>
      <c r="K211" s="129">
        <v>196</v>
      </c>
      <c r="L211" s="119">
        <v>1.97</v>
      </c>
      <c r="M211" s="130">
        <v>5.82198504388037E-4</v>
      </c>
      <c r="O211" s="129">
        <v>196</v>
      </c>
      <c r="P211" s="119">
        <v>1.97</v>
      </c>
      <c r="Q211" s="130">
        <v>6.9239234930404698E-5</v>
      </c>
      <c r="S211" s="129">
        <v>196</v>
      </c>
      <c r="T211" s="119">
        <v>1.97</v>
      </c>
      <c r="U211" s="130">
        <v>2.52303118644254E-3</v>
      </c>
      <c r="W211" s="129">
        <v>196</v>
      </c>
      <c r="X211" s="119">
        <v>1.97</v>
      </c>
      <c r="Y211" s="130">
        <v>6.6993751899451295E-4</v>
      </c>
    </row>
    <row r="212" spans="3:25" x14ac:dyDescent="0.25">
      <c r="C212" s="129">
        <v>197</v>
      </c>
      <c r="D212" s="118">
        <v>1.98</v>
      </c>
      <c r="E212" s="130">
        <v>6.02585427546604E-5</v>
      </c>
      <c r="G212" s="129">
        <v>197</v>
      </c>
      <c r="H212" s="119">
        <v>1.98</v>
      </c>
      <c r="I212" s="130">
        <v>5.5157596019236197E-5</v>
      </c>
      <c r="K212" s="129">
        <v>197</v>
      </c>
      <c r="L212" s="119">
        <v>1.98</v>
      </c>
      <c r="M212" s="130">
        <v>5.7474603666334001E-4</v>
      </c>
      <c r="O212" s="129">
        <v>197</v>
      </c>
      <c r="P212" s="119">
        <v>1.98</v>
      </c>
      <c r="Q212" s="130">
        <v>6.8239434435194302E-5</v>
      </c>
      <c r="S212" s="129">
        <v>197</v>
      </c>
      <c r="T212" s="119">
        <v>1.98</v>
      </c>
      <c r="U212" s="130">
        <v>2.5083591771187402E-3</v>
      </c>
      <c r="W212" s="129">
        <v>197</v>
      </c>
      <c r="X212" s="119">
        <v>1.98</v>
      </c>
      <c r="Y212" s="130">
        <v>6.6175632864755405E-4</v>
      </c>
    </row>
    <row r="213" spans="3:25" x14ac:dyDescent="0.25">
      <c r="C213" s="129">
        <v>198</v>
      </c>
      <c r="D213" s="118">
        <v>1.99</v>
      </c>
      <c r="E213" s="130">
        <v>5.95616209398705E-5</v>
      </c>
      <c r="G213" s="129">
        <v>198</v>
      </c>
      <c r="H213" s="119">
        <v>1.99</v>
      </c>
      <c r="I213" s="130">
        <v>5.4357742270105998E-5</v>
      </c>
      <c r="K213" s="129">
        <v>198</v>
      </c>
      <c r="L213" s="119">
        <v>1.99</v>
      </c>
      <c r="M213" s="130">
        <v>5.6741716035597597E-4</v>
      </c>
      <c r="O213" s="129">
        <v>198</v>
      </c>
      <c r="P213" s="119">
        <v>1.99</v>
      </c>
      <c r="Q213" s="130">
        <v>6.7257114702129302E-5</v>
      </c>
      <c r="S213" s="129">
        <v>198</v>
      </c>
      <c r="T213" s="119">
        <v>1.99</v>
      </c>
      <c r="U213" s="130">
        <v>2.4938656670678602E-3</v>
      </c>
      <c r="W213" s="129">
        <v>198</v>
      </c>
      <c r="X213" s="119">
        <v>1.99</v>
      </c>
      <c r="Y213" s="130">
        <v>6.5374165565489399E-4</v>
      </c>
    </row>
    <row r="214" spans="3:25" x14ac:dyDescent="0.25">
      <c r="C214" s="129">
        <v>199</v>
      </c>
      <c r="D214" s="118">
        <v>2</v>
      </c>
      <c r="E214" s="130">
        <v>5.8877815210458002E-5</v>
      </c>
      <c r="G214" s="129">
        <v>199</v>
      </c>
      <c r="H214" s="119">
        <v>2</v>
      </c>
      <c r="I214" s="130">
        <v>5.3573148408772803E-5</v>
      </c>
      <c r="K214" s="129">
        <v>199</v>
      </c>
      <c r="L214" s="119">
        <v>2</v>
      </c>
      <c r="M214" s="130">
        <v>5.6020956606847702E-4</v>
      </c>
      <c r="O214" s="129">
        <v>199</v>
      </c>
      <c r="P214" s="119">
        <v>2</v>
      </c>
      <c r="Q214" s="130">
        <v>6.6291944964338704E-5</v>
      </c>
      <c r="S214" s="129">
        <v>199</v>
      </c>
      <c r="T214" s="119">
        <v>2</v>
      </c>
      <c r="U214" s="130">
        <v>2.4795450274849801E-3</v>
      </c>
      <c r="W214" s="129">
        <v>199</v>
      </c>
      <c r="X214" s="119">
        <v>2</v>
      </c>
      <c r="Y214" s="130">
        <v>6.4588891520092097E-4</v>
      </c>
    </row>
    <row r="215" spans="3:25" x14ac:dyDescent="0.25">
      <c r="C215" s="129">
        <v>200</v>
      </c>
      <c r="D215" s="118">
        <v>2.0099999999999998</v>
      </c>
      <c r="E215" s="130">
        <v>5.8206790446522599E-5</v>
      </c>
      <c r="G215" s="129">
        <v>200</v>
      </c>
      <c r="H215" s="119">
        <v>2.0099999999999998</v>
      </c>
      <c r="I215" s="130">
        <v>5.2803465187237501E-5</v>
      </c>
      <c r="K215" s="129">
        <v>200</v>
      </c>
      <c r="L215" s="119">
        <v>2.0099999999999998</v>
      </c>
      <c r="M215" s="130">
        <v>5.5312098623423104E-4</v>
      </c>
      <c r="O215" s="129">
        <v>200</v>
      </c>
      <c r="P215" s="119">
        <v>2.0099999999999998</v>
      </c>
      <c r="Q215" s="130">
        <v>6.53436001970401E-5</v>
      </c>
      <c r="S215" s="129">
        <v>200</v>
      </c>
      <c r="T215" s="119">
        <v>2.0099999999999998</v>
      </c>
      <c r="U215" s="130">
        <v>2.4653918834106202E-3</v>
      </c>
      <c r="W215" s="129">
        <v>200</v>
      </c>
      <c r="X215" s="119">
        <v>2.0099999999999998</v>
      </c>
      <c r="Y215" s="130">
        <v>6.3819367258304905E-4</v>
      </c>
    </row>
    <row r="216" spans="3:25" x14ac:dyDescent="0.25">
      <c r="C216" s="129">
        <v>201</v>
      </c>
      <c r="D216" s="118">
        <v>2.02</v>
      </c>
      <c r="E216" s="130">
        <v>5.7548221829581598E-5</v>
      </c>
      <c r="G216" s="129">
        <v>201</v>
      </c>
      <c r="H216" s="119">
        <v>2.02</v>
      </c>
      <c r="I216" s="130">
        <v>5.2048352479826401E-5</v>
      </c>
      <c r="K216" s="129">
        <v>201</v>
      </c>
      <c r="L216" s="119">
        <v>2.02</v>
      </c>
      <c r="M216" s="130">
        <v>5.4614919468913201E-4</v>
      </c>
      <c r="O216" s="129">
        <v>201</v>
      </c>
      <c r="P216" s="119">
        <v>2.02</v>
      </c>
      <c r="Q216" s="130">
        <v>6.4411761082103201E-5</v>
      </c>
      <c r="S216" s="129">
        <v>201</v>
      </c>
      <c r="T216" s="119">
        <v>2.02</v>
      </c>
      <c r="U216" s="130">
        <v>2.4514011018844802E-3</v>
      </c>
      <c r="W216" s="129">
        <v>201</v>
      </c>
      <c r="X216" s="119">
        <v>2.02</v>
      </c>
      <c r="Y216" s="130">
        <v>6.3065163778427903E-4</v>
      </c>
    </row>
    <row r="217" spans="3:25" x14ac:dyDescent="0.25">
      <c r="C217" s="129">
        <v>202</v>
      </c>
      <c r="D217" s="118">
        <v>2.0299999999999998</v>
      </c>
      <c r="E217" s="130">
        <v>5.69017944904788E-5</v>
      </c>
      <c r="G217" s="129">
        <v>202</v>
      </c>
      <c r="H217" s="119">
        <v>2.0299999999999998</v>
      </c>
      <c r="I217" s="130">
        <v>5.1307479020262497E-5</v>
      </c>
      <c r="K217" s="129">
        <v>202</v>
      </c>
      <c r="L217" s="119">
        <v>2.0299999999999998</v>
      </c>
      <c r="M217" s="130">
        <v>5.39292006219441E-4</v>
      </c>
      <c r="O217" s="129">
        <v>202</v>
      </c>
      <c r="P217" s="119">
        <v>2.0299999999999998</v>
      </c>
      <c r="Q217" s="130">
        <v>6.3496113967338703E-5</v>
      </c>
      <c r="S217" s="129">
        <v>202</v>
      </c>
      <c r="T217" s="119">
        <v>2.0299999999999998</v>
      </c>
      <c r="U217" s="130">
        <v>2.4375677806379998E-3</v>
      </c>
      <c r="W217" s="129">
        <v>202</v>
      </c>
      <c r="X217" s="119">
        <v>2.0299999999999998</v>
      </c>
      <c r="Y217" s="130">
        <v>6.2325866025155798E-4</v>
      </c>
    </row>
    <row r="218" spans="3:25" x14ac:dyDescent="0.25">
      <c r="C218" s="129">
        <v>203</v>
      </c>
      <c r="D218" s="118">
        <v>2.04</v>
      </c>
      <c r="E218" s="130">
        <v>5.6267203169872902E-5</v>
      </c>
      <c r="G218" s="129">
        <v>203</v>
      </c>
      <c r="H218" s="119">
        <v>2.04</v>
      </c>
      <c r="I218" s="130">
        <v>5.0580522146885198E-5</v>
      </c>
      <c r="K218" s="129">
        <v>203</v>
      </c>
      <c r="L218" s="119">
        <v>2.04</v>
      </c>
      <c r="M218" s="130">
        <v>5.3254727608857699E-4</v>
      </c>
      <c r="O218" s="129">
        <v>203</v>
      </c>
      <c r="P218" s="119">
        <v>2.04</v>
      </c>
      <c r="Q218" s="130">
        <v>6.2596350821019894E-5</v>
      </c>
      <c r="S218" s="129">
        <v>203</v>
      </c>
      <c r="T218" s="119">
        <v>2.04</v>
      </c>
      <c r="U218" s="130">
        <v>2.4238872373027699E-3</v>
      </c>
      <c r="W218" s="129">
        <v>203</v>
      </c>
      <c r="X218" s="119">
        <v>2.04</v>
      </c>
      <c r="Y218" s="130">
        <v>6.1601072387228704E-4</v>
      </c>
    </row>
    <row r="219" spans="3:25" x14ac:dyDescent="0.25">
      <c r="C219" s="129">
        <v>204</v>
      </c>
      <c r="D219" s="118">
        <v>2.0499999999999998</v>
      </c>
      <c r="E219" s="130">
        <v>5.5644151890865599E-5</v>
      </c>
      <c r="G219" s="129">
        <v>204</v>
      </c>
      <c r="H219" s="119">
        <v>2.0499999999999998</v>
      </c>
      <c r="I219" s="130">
        <v>4.9867167555750499E-5</v>
      </c>
      <c r="K219" s="129">
        <v>204</v>
      </c>
      <c r="L219" s="119">
        <v>2.0499999999999998</v>
      </c>
      <c r="M219" s="130">
        <v>5.2591289954537603E-4</v>
      </c>
      <c r="O219" s="129">
        <v>204</v>
      </c>
      <c r="P219" s="119">
        <v>2.0499999999999998</v>
      </c>
      <c r="Q219" s="130">
        <v>6.1712169182113097E-5</v>
      </c>
      <c r="S219" s="129">
        <v>204</v>
      </c>
      <c r="T219" s="119">
        <v>2.0499999999999998</v>
      </c>
      <c r="U219" s="130">
        <v>2.4103549991123701E-3</v>
      </c>
      <c r="W219" s="129">
        <v>204</v>
      </c>
      <c r="X219" s="119">
        <v>2.0499999999999998</v>
      </c>
      <c r="Y219" s="130">
        <v>6.0890394214142005E-4</v>
      </c>
    </row>
    <row r="220" spans="3:25" x14ac:dyDescent="0.25">
      <c r="C220" s="129">
        <v>205</v>
      </c>
      <c r="D220" s="118">
        <v>2.06</v>
      </c>
      <c r="E220" s="130">
        <v>5.5032353643353301E-5</v>
      </c>
      <c r="G220" s="129">
        <v>205</v>
      </c>
      <c r="H220" s="119">
        <v>2.06</v>
      </c>
      <c r="I220" s="130">
        <v>4.9167109061355899E-5</v>
      </c>
      <c r="K220" s="129">
        <v>205</v>
      </c>
      <c r="L220" s="119">
        <v>2.06</v>
      </c>
      <c r="M220" s="130">
        <v>5.1938681131613205E-4</v>
      </c>
      <c r="O220" s="129">
        <v>205</v>
      </c>
      <c r="P220" s="119">
        <v>2.06</v>
      </c>
      <c r="Q220" s="130">
        <v>6.0843272106660399E-5</v>
      </c>
      <c r="S220" s="129">
        <v>205</v>
      </c>
      <c r="T220" s="119">
        <v>2.06</v>
      </c>
      <c r="U220" s="130">
        <v>2.3969667930761299E-3</v>
      </c>
      <c r="W220" s="129">
        <v>205</v>
      </c>
      <c r="X220" s="119">
        <v>2.06</v>
      </c>
      <c r="Y220" s="130">
        <v>6.0193455351197501E-4</v>
      </c>
    </row>
    <row r="221" spans="3:25" x14ac:dyDescent="0.25">
      <c r="C221" s="129">
        <v>206</v>
      </c>
      <c r="D221" s="118">
        <v>2.0699999999999998</v>
      </c>
      <c r="E221" s="130">
        <v>5.4431530079686201E-5</v>
      </c>
      <c r="G221" s="129">
        <v>206</v>
      </c>
      <c r="H221" s="119">
        <v>2.0699999999999998</v>
      </c>
      <c r="I221" s="130">
        <v>4.8480048364741902E-5</v>
      </c>
      <c r="K221" s="129">
        <v>206</v>
      </c>
      <c r="L221" s="119">
        <v>2.0699999999999998</v>
      </c>
      <c r="M221" s="130">
        <v>5.1296698508261499E-4</v>
      </c>
      <c r="O221" s="129">
        <v>206</v>
      </c>
      <c r="P221" s="119">
        <v>2.0699999999999998</v>
      </c>
      <c r="Q221" s="130">
        <v>5.9989368110719598E-5</v>
      </c>
      <c r="S221" s="129">
        <v>206</v>
      </c>
      <c r="T221" s="119">
        <v>2.0699999999999998</v>
      </c>
      <c r="U221" s="130">
        <v>2.38371853660432E-3</v>
      </c>
      <c r="W221" s="129">
        <v>206</v>
      </c>
      <c r="X221" s="119">
        <v>2.0699999999999998</v>
      </c>
      <c r="Y221" s="130">
        <v>5.9509891692196496E-4</v>
      </c>
    </row>
    <row r="222" spans="3:25" x14ac:dyDescent="0.25">
      <c r="C222" s="129">
        <v>207</v>
      </c>
      <c r="D222" s="118">
        <v>2.08</v>
      </c>
      <c r="E222" s="130">
        <v>5.3841411221240601E-5</v>
      </c>
      <c r="G222" s="129">
        <v>207</v>
      </c>
      <c r="H222" s="119">
        <v>2.08</v>
      </c>
      <c r="I222" s="130">
        <v>4.7805694828730299E-5</v>
      </c>
      <c r="K222" s="129">
        <v>207</v>
      </c>
      <c r="L222" s="119">
        <v>2.08</v>
      </c>
      <c r="M222" s="130">
        <v>5.0665143294802097E-4</v>
      </c>
      <c r="O222" s="129">
        <v>207</v>
      </c>
      <c r="P222" s="119">
        <v>2.08</v>
      </c>
      <c r="Q222" s="130">
        <v>5.9150171110242702E-5</v>
      </c>
      <c r="S222" s="129">
        <v>207</v>
      </c>
      <c r="T222" s="119">
        <v>2.08</v>
      </c>
      <c r="U222" s="130">
        <v>2.3706063285647799E-3</v>
      </c>
      <c r="W222" s="129">
        <v>207</v>
      </c>
      <c r="X222" s="119">
        <v>2.08</v>
      </c>
      <c r="Y222" s="130">
        <v>5.8839350749099399E-4</v>
      </c>
    </row>
    <row r="223" spans="3:25" x14ac:dyDescent="0.25">
      <c r="C223" s="129">
        <v>208</v>
      </c>
      <c r="D223" s="118">
        <v>2.09</v>
      </c>
      <c r="E223" s="130">
        <v>5.3261735175516002E-5</v>
      </c>
      <c r="G223" s="129">
        <v>208</v>
      </c>
      <c r="H223" s="119">
        <v>2.09</v>
      </c>
      <c r="I223" s="130">
        <v>4.7143765260068E-5</v>
      </c>
      <c r="K223" s="129">
        <v>208</v>
      </c>
      <c r="L223" s="119">
        <v>2.09</v>
      </c>
      <c r="M223" s="130">
        <v>5.0043820489272905E-4</v>
      </c>
      <c r="O223" s="129">
        <v>208</v>
      </c>
      <c r="P223" s="119">
        <v>2.09</v>
      </c>
      <c r="Q223" s="130">
        <v>5.8325400358243602E-5</v>
      </c>
      <c r="S223" s="129">
        <v>208</v>
      </c>
      <c r="T223" s="119">
        <v>2.09</v>
      </c>
      <c r="U223" s="130">
        <v>2.3576264407521499E-3</v>
      </c>
      <c r="W223" s="129">
        <v>208</v>
      </c>
      <c r="X223" s="119">
        <v>2.09</v>
      </c>
      <c r="Y223" s="130">
        <v>5.8181491238004797E-4</v>
      </c>
    </row>
    <row r="224" spans="3:25" x14ac:dyDescent="0.25">
      <c r="C224" s="129">
        <v>209</v>
      </c>
      <c r="D224" s="118">
        <v>2.1</v>
      </c>
      <c r="E224" s="130">
        <v>5.2692247863381698E-5</v>
      </c>
      <c r="G224" s="129">
        <v>209</v>
      </c>
      <c r="H224" s="119">
        <v>2.1</v>
      </c>
      <c r="I224" s="130">
        <v>4.6493983698251399E-5</v>
      </c>
      <c r="K224" s="129">
        <v>209</v>
      </c>
      <c r="L224" s="119">
        <v>2.1</v>
      </c>
      <c r="M224" s="130">
        <v>4.9432538822154301E-4</v>
      </c>
      <c r="O224" s="129">
        <v>209</v>
      </c>
      <c r="P224" s="119">
        <v>2.1</v>
      </c>
      <c r="Q224" s="130">
        <v>5.75147803795796E-5</v>
      </c>
      <c r="S224" s="129">
        <v>209</v>
      </c>
      <c r="T224" s="119">
        <v>2.1</v>
      </c>
      <c r="U224" s="130">
        <v>2.3447753097511899E-3</v>
      </c>
      <c r="W224" s="129">
        <v>209</v>
      </c>
      <c r="X224" s="119">
        <v>2.1</v>
      </c>
      <c r="Y224" s="130">
        <v>5.7535982680818496E-4</v>
      </c>
    </row>
    <row r="225" spans="3:25" x14ac:dyDescent="0.25">
      <c r="C225" s="129">
        <v>210</v>
      </c>
      <c r="D225" s="118">
        <v>2.11</v>
      </c>
      <c r="E225" s="130">
        <v>5.2132702756111199E-5</v>
      </c>
      <c r="G225" s="129">
        <v>210</v>
      </c>
      <c r="H225" s="119">
        <v>2.11</v>
      </c>
      <c r="I225" s="130">
        <v>4.5856081210817398E-5</v>
      </c>
      <c r="K225" s="129">
        <v>210</v>
      </c>
      <c r="L225" s="119">
        <v>2.11</v>
      </c>
      <c r="M225" s="130">
        <v>4.8831110700399102E-4</v>
      </c>
      <c r="O225" s="129">
        <v>210</v>
      </c>
      <c r="P225" s="119">
        <v>2.11</v>
      </c>
      <c r="Q225" s="130">
        <v>5.6718040903649698E-5</v>
      </c>
      <c r="S225" s="129">
        <v>210</v>
      </c>
      <c r="T225" s="119">
        <v>2.11</v>
      </c>
      <c r="U225" s="130">
        <v>2.33204952917686E-3</v>
      </c>
      <c r="W225" s="129">
        <v>210</v>
      </c>
      <c r="X225" s="119">
        <v>2.11</v>
      </c>
      <c r="Y225" s="130">
        <v>5.6902505022011097E-4</v>
      </c>
    </row>
    <row r="226" spans="3:25" x14ac:dyDescent="0.25">
      <c r="C226" s="129">
        <v>211</v>
      </c>
      <c r="D226" s="118">
        <v>2.12</v>
      </c>
      <c r="E226" s="130">
        <v>5.1582860621851401E-5</v>
      </c>
      <c r="G226" s="129">
        <v>211</v>
      </c>
      <c r="H226" s="119">
        <v>2.12</v>
      </c>
      <c r="I226" s="130">
        <v>4.52297956948884E-5</v>
      </c>
      <c r="K226" s="129">
        <v>211</v>
      </c>
      <c r="L226" s="119">
        <v>2.12</v>
      </c>
      <c r="M226" s="130">
        <v>4.8239352150911499E-4</v>
      </c>
      <c r="O226" s="129">
        <v>211</v>
      </c>
      <c r="P226" s="119">
        <v>2.12</v>
      </c>
      <c r="Q226" s="130">
        <v>5.5934916795283797E-5</v>
      </c>
      <c r="S226" s="129">
        <v>211</v>
      </c>
      <c r="T226" s="119">
        <v>2.12</v>
      </c>
      <c r="U226" s="130">
        <v>2.3194458422742198E-3</v>
      </c>
      <c r="W226" s="129">
        <v>211</v>
      </c>
      <c r="X226" s="119">
        <v>2.12</v>
      </c>
      <c r="Y226" s="130">
        <v>5.6280748259879005E-4</v>
      </c>
    </row>
    <row r="227" spans="3:25" x14ac:dyDescent="0.25">
      <c r="C227" s="129">
        <v>212</v>
      </c>
      <c r="D227" s="118">
        <v>2.13</v>
      </c>
      <c r="E227" s="130">
        <v>5.1042489281187001E-5</v>
      </c>
      <c r="G227" s="129">
        <v>212</v>
      </c>
      <c r="H227" s="119">
        <v>2.13</v>
      </c>
      <c r="I227" s="130">
        <v>4.4614871684773702E-5</v>
      </c>
      <c r="K227" s="129">
        <v>212</v>
      </c>
      <c r="L227" s="119">
        <v>2.13</v>
      </c>
      <c r="M227" s="130">
        <v>4.7657082763609898E-4</v>
      </c>
      <c r="O227" s="129">
        <v>212</v>
      </c>
      <c r="P227" s="119">
        <v>2.13</v>
      </c>
      <c r="Q227" s="130">
        <v>5.5165147984087303E-5</v>
      </c>
      <c r="S227" s="129">
        <v>212</v>
      </c>
      <c r="T227" s="119">
        <v>2.13</v>
      </c>
      <c r="U227" s="130">
        <v>2.3069611348620102E-3</v>
      </c>
      <c r="W227" s="129">
        <v>212</v>
      </c>
      <c r="X227" s="119">
        <v>2.13</v>
      </c>
      <c r="Y227" s="130">
        <v>5.5670412091749703E-4</v>
      </c>
    </row>
    <row r="228" spans="3:25" x14ac:dyDescent="0.25">
      <c r="C228" s="129">
        <v>213</v>
      </c>
      <c r="D228" s="118">
        <v>2.14</v>
      </c>
      <c r="E228" s="130">
        <v>5.0511363371469299E-5</v>
      </c>
      <c r="G228" s="129">
        <v>213</v>
      </c>
      <c r="H228" s="119">
        <v>2.14</v>
      </c>
      <c r="I228" s="130">
        <v>4.4011060165428103E-5</v>
      </c>
      <c r="K228" s="129">
        <v>213</v>
      </c>
      <c r="L228" s="119">
        <v>2.14</v>
      </c>
      <c r="M228" s="130">
        <v>4.7084125634191297E-4</v>
      </c>
      <c r="O228" s="129">
        <v>213</v>
      </c>
      <c r="P228" s="119">
        <v>2.14</v>
      </c>
      <c r="Q228" s="130">
        <v>5.4408479392468401E-5</v>
      </c>
      <c r="S228" s="129">
        <v>213</v>
      </c>
      <c r="T228" s="119">
        <v>2.14</v>
      </c>
      <c r="U228" s="130">
        <v>2.2945924286046199E-3</v>
      </c>
      <c r="W228" s="129">
        <v>213</v>
      </c>
      <c r="X228" s="119">
        <v>2.14</v>
      </c>
      <c r="Y228" s="130">
        <v>5.5071205572592796E-4</v>
      </c>
    </row>
    <row r="229" spans="3:25" x14ac:dyDescent="0.25">
      <c r="C229" s="129">
        <v>214</v>
      </c>
      <c r="D229" s="118">
        <v>2.15</v>
      </c>
      <c r="E229" s="130">
        <v>4.9989264119593599E-5</v>
      </c>
      <c r="G229" s="129">
        <v>214</v>
      </c>
      <c r="H229" s="119">
        <v>2.15</v>
      </c>
      <c r="I229" s="130">
        <v>4.3418118391582599E-5</v>
      </c>
      <c r="K229" s="129">
        <v>214</v>
      </c>
      <c r="L229" s="119">
        <v>2.15</v>
      </c>
      <c r="M229" s="130">
        <v>4.6520307306712703E-4</v>
      </c>
      <c r="O229" s="129">
        <v>214</v>
      </c>
      <c r="P229" s="119">
        <v>2.15</v>
      </c>
      <c r="Q229" s="130">
        <v>5.3664660862579897E-5</v>
      </c>
      <c r="S229" s="129">
        <v>214</v>
      </c>
      <c r="T229" s="119">
        <v>2.15</v>
      </c>
      <c r="U229" s="130">
        <v>2.2823368745974299E-3</v>
      </c>
      <c r="W229" s="129">
        <v>214</v>
      </c>
      <c r="X229" s="119">
        <v>2.15</v>
      </c>
      <c r="Y229" s="130">
        <v>5.4482846786512405E-4</v>
      </c>
    </row>
    <row r="230" spans="3:25" x14ac:dyDescent="0.25">
      <c r="C230" s="129">
        <v>215</v>
      </c>
      <c r="D230" s="118">
        <v>2.16</v>
      </c>
      <c r="E230" s="130">
        <v>4.9475979122914402E-5</v>
      </c>
      <c r="G230" s="129">
        <v>215</v>
      </c>
      <c r="H230" s="119">
        <v>2.16</v>
      </c>
      <c r="I230" s="130">
        <v>4.2835809712360603E-5</v>
      </c>
      <c r="K230" s="129">
        <v>215</v>
      </c>
      <c r="L230" s="119">
        <v>2.16</v>
      </c>
      <c r="M230" s="130">
        <v>4.5965457716089399E-4</v>
      </c>
      <c r="O230" s="129">
        <v>215</v>
      </c>
      <c r="P230" s="119">
        <v>2.16</v>
      </c>
      <c r="Q230" s="130">
        <v>5.2933447082364399E-5</v>
      </c>
      <c r="S230" s="129">
        <v>215</v>
      </c>
      <c r="T230" s="119">
        <v>2.16</v>
      </c>
      <c r="U230" s="130">
        <v>2.2701917472514399E-3</v>
      </c>
      <c r="W230" s="129">
        <v>215</v>
      </c>
      <c r="X230" s="119">
        <v>2.16</v>
      </c>
      <c r="Y230" s="130">
        <v>5.3905062530625796E-4</v>
      </c>
    </row>
    <row r="231" spans="3:25" x14ac:dyDescent="0.25">
      <c r="C231" s="129">
        <v>216</v>
      </c>
      <c r="D231" s="118">
        <v>2.17</v>
      </c>
      <c r="E231" s="130">
        <v>4.8971302138003597E-5</v>
      </c>
      <c r="G231" s="129">
        <v>216</v>
      </c>
      <c r="H231" s="119">
        <v>2.17</v>
      </c>
      <c r="I231" s="130">
        <v>4.2263903401207803E-5</v>
      </c>
      <c r="K231" s="129">
        <v>216</v>
      </c>
      <c r="L231" s="119">
        <v>2.17</v>
      </c>
      <c r="M231" s="130">
        <v>4.5419410130605398E-4</v>
      </c>
      <c r="O231" s="129">
        <v>216</v>
      </c>
      <c r="P231" s="119">
        <v>2.17</v>
      </c>
      <c r="Q231" s="130">
        <v>5.2214597510900999E-5</v>
      </c>
      <c r="S231" s="129">
        <v>216</v>
      </c>
      <c r="T231" s="119">
        <v>2.17</v>
      </c>
      <c r="U231" s="130">
        <v>2.2581544384636699E-3</v>
      </c>
      <c r="W231" s="129">
        <v>216</v>
      </c>
      <c r="X231" s="119">
        <v>2.17</v>
      </c>
      <c r="Y231" s="130">
        <v>5.3337588010842396E-4</v>
      </c>
    </row>
    <row r="232" spans="3:25" x14ac:dyDescent="0.25">
      <c r="C232" s="129">
        <v>217</v>
      </c>
      <c r="D232" s="118">
        <v>2.1800000000000002</v>
      </c>
      <c r="E232" s="130">
        <v>4.8475032876962999E-5</v>
      </c>
      <c r="G232" s="129">
        <v>217</v>
      </c>
      <c r="H232" s="119">
        <v>2.1800000000000002</v>
      </c>
      <c r="I232" s="130">
        <v>4.1702174490962798E-5</v>
      </c>
      <c r="K232" s="129">
        <v>217</v>
      </c>
      <c r="L232" s="119">
        <v>2.1800000000000002</v>
      </c>
      <c r="M232" s="130">
        <v>4.4882001094519598E-4</v>
      </c>
      <c r="O232" s="129">
        <v>217</v>
      </c>
      <c r="P232" s="119">
        <v>2.1800000000000002</v>
      </c>
      <c r="Q232" s="130">
        <v>5.1507876303215599E-5</v>
      </c>
      <c r="S232" s="129">
        <v>217</v>
      </c>
      <c r="T232" s="119">
        <v>2.1800000000000002</v>
      </c>
      <c r="U232" s="130">
        <v>2.2462224520602898E-3</v>
      </c>
      <c r="W232" s="129">
        <v>217</v>
      </c>
      <c r="X232" s="119">
        <v>2.1800000000000002</v>
      </c>
      <c r="Y232" s="130">
        <v>5.2780166549083404E-4</v>
      </c>
    </row>
    <row r="233" spans="3:25" x14ac:dyDescent="0.25">
      <c r="C233" s="129">
        <v>218</v>
      </c>
      <c r="D233" s="118">
        <v>2.19</v>
      </c>
      <c r="E233" s="130">
        <v>4.7986976811014397E-5</v>
      </c>
      <c r="G233" s="129">
        <v>218</v>
      </c>
      <c r="H233" s="119">
        <v>2.19</v>
      </c>
      <c r="I233" s="130">
        <v>4.1150403613903601E-5</v>
      </c>
      <c r="K233" s="129">
        <v>218</v>
      </c>
      <c r="L233" s="119">
        <v>2.19</v>
      </c>
      <c r="M233" s="130">
        <v>4.4353070370848198E-4</v>
      </c>
      <c r="O233" s="129">
        <v>218</v>
      </c>
      <c r="P233" s="119">
        <v>2.19</v>
      </c>
      <c r="Q233" s="130">
        <v>5.0813052234718303E-5</v>
      </c>
      <c r="S233" s="129">
        <v>218</v>
      </c>
      <c r="T233" s="119">
        <v>2.19</v>
      </c>
      <c r="U233" s="130">
        <v>2.2343933984999001E-3</v>
      </c>
      <c r="W233" s="129">
        <v>218</v>
      </c>
      <c r="X233" s="119">
        <v>2.19</v>
      </c>
      <c r="Y233" s="130">
        <v>5.2232549301493598E-4</v>
      </c>
    </row>
    <row r="234" spans="3:25" x14ac:dyDescent="0.25">
      <c r="C234" s="129">
        <v>219</v>
      </c>
      <c r="D234" s="118">
        <v>2.2000000000000002</v>
      </c>
      <c r="E234" s="130">
        <v>4.7506944981100798E-5</v>
      </c>
      <c r="G234" s="129">
        <v>219</v>
      </c>
      <c r="H234" s="119">
        <v>2.2000000000000002</v>
      </c>
      <c r="I234" s="130">
        <v>4.0608376846612301E-5</v>
      </c>
      <c r="K234" s="129">
        <v>219</v>
      </c>
      <c r="L234" s="119">
        <v>2.2000000000000002</v>
      </c>
      <c r="M234" s="130">
        <v>4.3832460884391401E-4</v>
      </c>
      <c r="O234" s="129">
        <v>219</v>
      </c>
      <c r="P234" s="119">
        <v>2.2000000000000002</v>
      </c>
      <c r="Q234" s="130">
        <v>5.01298986254092E-5</v>
      </c>
      <c r="S234" s="129">
        <v>219</v>
      </c>
      <c r="T234" s="119">
        <v>2.2000000000000002</v>
      </c>
      <c r="U234" s="130">
        <v>2.2226649898254101E-3</v>
      </c>
      <c r="W234" s="129">
        <v>219</v>
      </c>
      <c r="X234" s="119">
        <v>2.2000000000000002</v>
      </c>
      <c r="Y234" s="130">
        <v>5.1694494987219097E-4</v>
      </c>
    </row>
    <row r="235" spans="3:25" x14ac:dyDescent="0.25">
      <c r="C235" s="129">
        <v>220</v>
      </c>
      <c r="D235" s="118">
        <v>2.21</v>
      </c>
      <c r="E235" s="130">
        <v>4.7034753815237902E-5</v>
      </c>
      <c r="G235" s="129">
        <v>220</v>
      </c>
      <c r="H235" s="119">
        <v>2.21</v>
      </c>
      <c r="I235" s="130">
        <v>4.0075885559502503E-5</v>
      </c>
      <c r="K235" s="129">
        <v>220</v>
      </c>
      <c r="L235" s="119">
        <v>2.21</v>
      </c>
      <c r="M235" s="130">
        <v>4.3320018665072202E-4</v>
      </c>
      <c r="O235" s="129">
        <v>220</v>
      </c>
      <c r="P235" s="119">
        <v>2.21</v>
      </c>
      <c r="Q235" s="130">
        <v>4.9458193263986303E-5</v>
      </c>
      <c r="S235" s="129">
        <v>220</v>
      </c>
      <c r="T235" s="119">
        <v>2.21</v>
      </c>
      <c r="U235" s="130">
        <v>2.2110350348527601E-3</v>
      </c>
      <c r="W235" s="129">
        <v>220</v>
      </c>
      <c r="X235" s="119">
        <v>2.21</v>
      </c>
      <c r="Y235" s="130">
        <v>5.1165769627338899E-4</v>
      </c>
    </row>
    <row r="236" spans="3:25" x14ac:dyDescent="0.25">
      <c r="C236" s="129">
        <v>221</v>
      </c>
      <c r="D236" s="118">
        <v>2.2200000000000002</v>
      </c>
      <c r="E236" s="130">
        <v>4.6570224952371099E-5</v>
      </c>
      <c r="G236" s="129">
        <v>221</v>
      </c>
      <c r="H236" s="119">
        <v>2.2200000000000002</v>
      </c>
      <c r="I236" s="130">
        <v>3.9552726270861502E-5</v>
      </c>
      <c r="K236" s="129">
        <v>221</v>
      </c>
      <c r="L236" s="119">
        <v>2.2200000000000002</v>
      </c>
      <c r="M236" s="130">
        <v>4.28155927916421E-4</v>
      </c>
      <c r="O236" s="129">
        <v>221</v>
      </c>
      <c r="P236" s="119">
        <v>2.2200000000000002</v>
      </c>
      <c r="Q236" s="130">
        <v>4.8797718331977302E-5</v>
      </c>
      <c r="S236" s="129">
        <v>221</v>
      </c>
      <c r="T236" s="119">
        <v>2.2200000000000002</v>
      </c>
      <c r="U236" s="130">
        <v>2.1995014345858998E-3</v>
      </c>
      <c r="W236" s="129">
        <v>221</v>
      </c>
      <c r="X236" s="119">
        <v>2.2200000000000002</v>
      </c>
      <c r="Y236" s="130">
        <v>5.06461462935526E-4</v>
      </c>
    </row>
    <row r="237" spans="3:25" x14ac:dyDescent="0.25">
      <c r="C237" s="129">
        <v>222</v>
      </c>
      <c r="D237" s="118">
        <v>2.23</v>
      </c>
      <c r="E237" s="130">
        <v>4.6113185072492701E-5</v>
      </c>
      <c r="G237" s="129">
        <v>222</v>
      </c>
      <c r="H237" s="119">
        <v>2.23</v>
      </c>
      <c r="I237" s="130">
        <v>3.9038700505263403E-5</v>
      </c>
      <c r="K237" s="129">
        <v>222</v>
      </c>
      <c r="L237" s="119">
        <v>2.23</v>
      </c>
      <c r="M237" s="130">
        <v>4.2319035335810102E-4</v>
      </c>
      <c r="O237" s="129">
        <v>222</v>
      </c>
      <c r="P237" s="119">
        <v>2.23</v>
      </c>
      <c r="Q237" s="130">
        <v>4.8148260328004102E-5</v>
      </c>
      <c r="S237" s="129">
        <v>222</v>
      </c>
      <c r="T237" s="119">
        <v>2.23</v>
      </c>
      <c r="U237" s="130">
        <v>2.1880621778474201E-3</v>
      </c>
      <c r="W237" s="129">
        <v>222</v>
      </c>
      <c r="X237" s="119">
        <v>2.23</v>
      </c>
      <c r="Y237" s="130">
        <v>5.0135404866245696E-4</v>
      </c>
    </row>
    <row r="238" spans="3:25" x14ac:dyDescent="0.25">
      <c r="C238" s="129">
        <v>223</v>
      </c>
      <c r="D238" s="118">
        <v>2.2400000000000002</v>
      </c>
      <c r="E238" s="130">
        <v>4.5663465732793998E-5</v>
      </c>
      <c r="G238" s="129">
        <v>223</v>
      </c>
      <c r="H238" s="119">
        <v>2.2400000000000002</v>
      </c>
      <c r="I238" s="130">
        <v>3.8533614656214102E-5</v>
      </c>
      <c r="K238" s="129">
        <v>223</v>
      </c>
      <c r="L238" s="119">
        <v>2.2400000000000002</v>
      </c>
      <c r="M238" s="130">
        <v>4.1830201306840601E-4</v>
      </c>
      <c r="O238" s="129">
        <v>223</v>
      </c>
      <c r="P238" s="119">
        <v>2.2400000000000002</v>
      </c>
      <c r="Q238" s="130">
        <v>4.7509609992284401E-5</v>
      </c>
      <c r="S238" s="129">
        <v>223</v>
      </c>
      <c r="T238" s="119">
        <v>2.2400000000000002</v>
      </c>
      <c r="U238" s="130">
        <v>2.1767153371150798E-3</v>
      </c>
      <c r="W238" s="129">
        <v>223</v>
      </c>
      <c r="X238" s="119">
        <v>2.2400000000000002</v>
      </c>
      <c r="Y238" s="130">
        <v>4.9633331801566605E-4</v>
      </c>
    </row>
    <row r="239" spans="3:25" x14ac:dyDescent="0.25">
      <c r="C239" s="129">
        <v>224</v>
      </c>
      <c r="D239" s="118">
        <v>2.25</v>
      </c>
      <c r="E239" s="130">
        <v>4.5220903209624297E-5</v>
      </c>
      <c r="G239" s="129">
        <v>224</v>
      </c>
      <c r="H239" s="119">
        <v>2.25</v>
      </c>
      <c r="I239" s="130">
        <v>3.8037279852892198E-5</v>
      </c>
      <c r="K239" s="129">
        <v>224</v>
      </c>
      <c r="L239" s="119">
        <v>2.25</v>
      </c>
      <c r="M239" s="130">
        <v>4.1348948596662801E-4</v>
      </c>
      <c r="O239" s="129">
        <v>224</v>
      </c>
      <c r="P239" s="119">
        <v>2.25</v>
      </c>
      <c r="Q239" s="130">
        <v>4.6881562231460201E-5</v>
      </c>
      <c r="S239" s="129">
        <v>224</v>
      </c>
      <c r="T239" s="119">
        <v>2.25</v>
      </c>
      <c r="U239" s="130">
        <v>2.1654590645545698E-3</v>
      </c>
      <c r="W239" s="129">
        <v>224</v>
      </c>
      <c r="X239" s="119">
        <v>2.25</v>
      </c>
      <c r="Y239" s="130">
        <v>4.9139719907162699E-4</v>
      </c>
    </row>
    <row r="240" spans="3:25" x14ac:dyDescent="0.25">
      <c r="C240" s="129">
        <v>225</v>
      </c>
      <c r="D240" s="118">
        <v>2.2599999999999998</v>
      </c>
      <c r="E240" s="130">
        <v>4.4785338346043097E-5</v>
      </c>
      <c r="G240" s="129">
        <v>225</v>
      </c>
      <c r="H240" s="119">
        <v>2.2599999999999998</v>
      </c>
      <c r="I240" s="130">
        <v>3.7549511830858603E-5</v>
      </c>
      <c r="K240" s="129">
        <v>225</v>
      </c>
      <c r="L240" s="119">
        <v>2.2599999999999998</v>
      </c>
      <c r="M240" s="130">
        <v>4.0875137925531102E-4</v>
      </c>
      <c r="O240" s="129">
        <v>225</v>
      </c>
      <c r="P240" s="119">
        <v>2.2599999999999998</v>
      </c>
      <c r="Q240" s="130">
        <v>4.6263916043836997E-5</v>
      </c>
      <c r="S240" s="129">
        <v>225</v>
      </c>
      <c r="T240" s="119">
        <v>2.2599999999999998</v>
      </c>
      <c r="U240" s="130">
        <v>2.15429158823955E-3</v>
      </c>
      <c r="W240" s="129">
        <v>225</v>
      </c>
      <c r="X240" s="119">
        <v>2.2599999999999998</v>
      </c>
      <c r="Y240" s="130">
        <v>4.86543681262384E-4</v>
      </c>
    </row>
    <row r="241" spans="3:25" x14ac:dyDescent="0.25">
      <c r="C241" s="129">
        <v>226</v>
      </c>
      <c r="D241" s="118">
        <v>2.27</v>
      </c>
      <c r="E241" s="130">
        <v>4.4356616404761597E-5</v>
      </c>
      <c r="G241" s="129">
        <v>226</v>
      </c>
      <c r="H241" s="119">
        <v>2.27</v>
      </c>
      <c r="I241" s="130">
        <v>3.7070130806606997E-5</v>
      </c>
      <c r="K241" s="129">
        <v>226</v>
      </c>
      <c r="L241" s="119">
        <v>2.27</v>
      </c>
      <c r="M241" s="130">
        <v>4.0408632788270802E-4</v>
      </c>
      <c r="O241" s="129">
        <v>226</v>
      </c>
      <c r="P241" s="119">
        <v>2.27</v>
      </c>
      <c r="Q241" s="130">
        <v>4.5656474445111797E-5</v>
      </c>
      <c r="S241" s="129">
        <v>226</v>
      </c>
      <c r="T241" s="119">
        <v>2.27</v>
      </c>
      <c r="U241" s="130">
        <v>2.14321120855022E-3</v>
      </c>
      <c r="W241" s="129">
        <v>226</v>
      </c>
      <c r="X241" s="119">
        <v>2.27</v>
      </c>
      <c r="Y241" s="130">
        <v>4.81770813296121E-4</v>
      </c>
    </row>
    <row r="242" spans="3:25" x14ac:dyDescent="0.25">
      <c r="C242" s="129">
        <v>227</v>
      </c>
      <c r="D242" s="118">
        <v>2.2799999999999998</v>
      </c>
      <c r="E242" s="130">
        <v>4.3934586926268501E-5</v>
      </c>
      <c r="G242" s="129">
        <v>227</v>
      </c>
      <c r="H242" s="119">
        <v>2.2799999999999998</v>
      </c>
      <c r="I242" s="130">
        <v>3.6598961355832598E-5</v>
      </c>
      <c r="K242" s="129">
        <v>227</v>
      </c>
      <c r="L242" s="119">
        <v>2.2799999999999998</v>
      </c>
      <c r="M242" s="130">
        <v>3.9949299401137803E-4</v>
      </c>
      <c r="O242" s="129">
        <v>227</v>
      </c>
      <c r="P242" s="119">
        <v>2.2799999999999998</v>
      </c>
      <c r="Q242" s="130">
        <v>4.5059044394657401E-5</v>
      </c>
      <c r="S242" s="129">
        <v>227</v>
      </c>
      <c r="T242" s="119">
        <v>2.2799999999999998</v>
      </c>
      <c r="U242" s="130">
        <v>2.13221629474221E-3</v>
      </c>
      <c r="W242" s="129">
        <v>227</v>
      </c>
      <c r="X242" s="119">
        <v>2.2799999999999998</v>
      </c>
      <c r="Y242" s="130">
        <v>4.7707670115458399E-4</v>
      </c>
    </row>
    <row r="243" spans="3:25" x14ac:dyDescent="0.25">
      <c r="C243" s="129">
        <v>228</v>
      </c>
      <c r="D243" s="118">
        <v>2.29</v>
      </c>
      <c r="E243" s="130">
        <v>4.3519103591953498E-5</v>
      </c>
      <c r="G243" s="129">
        <v>228</v>
      </c>
      <c r="H243" s="119">
        <v>2.29</v>
      </c>
      <c r="I243" s="130">
        <v>3.6135832295306797E-5</v>
      </c>
      <c r="K243" s="129">
        <v>228</v>
      </c>
      <c r="L243" s="119">
        <v>2.29</v>
      </c>
      <c r="M243" s="130">
        <v>3.9497006649320902E-4</v>
      </c>
      <c r="O243" s="129">
        <v>228</v>
      </c>
      <c r="P243" s="119">
        <v>2.29</v>
      </c>
      <c r="Q243" s="130">
        <v>4.4471436722422997E-5</v>
      </c>
      <c r="S243" s="129">
        <v>228</v>
      </c>
      <c r="T243" s="119">
        <v>2.29</v>
      </c>
      <c r="U243" s="130">
        <v>2.1213052816778798E-3</v>
      </c>
      <c r="W243" s="129">
        <v>228</v>
      </c>
      <c r="X243" s="119">
        <v>2.29</v>
      </c>
      <c r="Y243" s="130">
        <v>4.7245950616438498E-4</v>
      </c>
    </row>
    <row r="244" spans="3:25" x14ac:dyDescent="0.25">
      <c r="C244" s="129">
        <v>229</v>
      </c>
      <c r="D244" s="118">
        <v>2.2999999999999998</v>
      </c>
      <c r="E244" s="130">
        <v>4.3110024092039398E-5</v>
      </c>
      <c r="G244" s="129">
        <v>229</v>
      </c>
      <c r="H244" s="119">
        <v>2.2999999999999998</v>
      </c>
      <c r="I244" s="130">
        <v>3.5680576568236497E-5</v>
      </c>
      <c r="K244" s="129">
        <v>229</v>
      </c>
      <c r="L244" s="119">
        <v>2.2999999999999998</v>
      </c>
      <c r="M244" s="130">
        <v>3.90516260351095E-4</v>
      </c>
      <c r="O244" s="129">
        <v>229</v>
      </c>
      <c r="P244" s="119">
        <v>2.2999999999999998</v>
      </c>
      <c r="Q244" s="130">
        <v>4.3893466056512001E-5</v>
      </c>
      <c r="S244" s="129">
        <v>229</v>
      </c>
      <c r="T244" s="119">
        <v>2.2999999999999998</v>
      </c>
      <c r="U244" s="130">
        <v>2.1104766667123099E-3</v>
      </c>
      <c r="W244" s="129">
        <v>229</v>
      </c>
      <c r="X244" s="119">
        <v>2.2999999999999998</v>
      </c>
      <c r="Y244" s="130">
        <v>4.6791744313929201E-4</v>
      </c>
    </row>
    <row r="245" spans="3:25" x14ac:dyDescent="0.25">
      <c r="C245" s="129">
        <v>230</v>
      </c>
      <c r="D245" s="118">
        <v>2.31</v>
      </c>
      <c r="E245" s="130">
        <v>4.2707209998147001E-5</v>
      </c>
      <c r="G245" s="129">
        <v>230</v>
      </c>
      <c r="H245" s="119">
        <v>2.31</v>
      </c>
      <c r="I245" s="130">
        <v>3.5233031133004899E-5</v>
      </c>
      <c r="K245" s="129">
        <v>230</v>
      </c>
      <c r="L245" s="119">
        <v>2.31</v>
      </c>
      <c r="M245" s="130">
        <v>3.86130316267463E-4</v>
      </c>
      <c r="O245" s="129">
        <v>230</v>
      </c>
      <c r="P245" s="119">
        <v>2.31</v>
      </c>
      <c r="Q245" s="130">
        <v>4.3324950751481498E-5</v>
      </c>
      <c r="S245" s="129">
        <v>230</v>
      </c>
      <c r="T245" s="119">
        <v>2.31</v>
      </c>
      <c r="U245" s="130">
        <v>2.09972900672713E-3</v>
      </c>
      <c r="W245" s="129">
        <v>230</v>
      </c>
      <c r="X245" s="119">
        <v>2.31</v>
      </c>
      <c r="Y245" s="130">
        <v>4.6344877859076102E-4</v>
      </c>
    </row>
    <row r="246" spans="3:25" x14ac:dyDescent="0.25">
      <c r="C246" s="129">
        <v>231</v>
      </c>
      <c r="D246" s="118">
        <v>2.3199999999999998</v>
      </c>
      <c r="E246" s="130">
        <v>4.2310526640321602E-5</v>
      </c>
      <c r="G246" s="129">
        <v>231</v>
      </c>
      <c r="H246" s="119">
        <v>2.3199999999999998</v>
      </c>
      <c r="I246" s="130">
        <v>3.4793036855183602E-5</v>
      </c>
      <c r="K246" s="129">
        <v>231</v>
      </c>
      <c r="L246" s="119">
        <v>2.3199999999999998</v>
      </c>
      <c r="M246" s="130">
        <v>3.8181100007984701E-4</v>
      </c>
      <c r="O246" s="129">
        <v>231</v>
      </c>
      <c r="P246" s="119">
        <v>2.3199999999999998</v>
      </c>
      <c r="Q246" s="130">
        <v>4.2765712817412201E-5</v>
      </c>
      <c r="S246" s="129">
        <v>231</v>
      </c>
      <c r="T246" s="119">
        <v>2.3199999999999998</v>
      </c>
      <c r="U246" s="130">
        <v>2.0890609153049102E-3</v>
      </c>
      <c r="W246" s="129">
        <v>231</v>
      </c>
      <c r="X246" s="119">
        <v>2.3199999999999998</v>
      </c>
      <c r="Y246" s="130">
        <v>4.5905182900405798E-4</v>
      </c>
    </row>
    <row r="247" spans="3:25" x14ac:dyDescent="0.25">
      <c r="C247" s="129">
        <v>232</v>
      </c>
      <c r="D247" s="118">
        <v>2.33</v>
      </c>
      <c r="E247" s="130">
        <v>4.1919842988352303E-5</v>
      </c>
      <c r="G247" s="129">
        <v>232</v>
      </c>
      <c r="H247" s="119">
        <v>2.33</v>
      </c>
      <c r="I247" s="130">
        <v>3.4390974895701101E-5</v>
      </c>
      <c r="K247" s="129">
        <v>232</v>
      </c>
      <c r="L247" s="119">
        <v>2.33</v>
      </c>
      <c r="M247" s="130">
        <v>3.7755710228363901E-4</v>
      </c>
      <c r="O247" s="129">
        <v>232</v>
      </c>
      <c r="P247" s="119">
        <v>2.33</v>
      </c>
      <c r="Q247" s="130">
        <v>4.2215577849786197E-5</v>
      </c>
      <c r="S247" s="129">
        <v>232</v>
      </c>
      <c r="T247" s="119">
        <v>2.33</v>
      </c>
      <c r="U247" s="130">
        <v>2.07847106003778E-3</v>
      </c>
      <c r="W247" s="129">
        <v>232</v>
      </c>
      <c r="X247" s="119">
        <v>2.33</v>
      </c>
      <c r="Y247" s="130">
        <v>4.5472495917741701E-4</v>
      </c>
    </row>
    <row r="248" spans="3:25" x14ac:dyDescent="0.25">
      <c r="C248" s="129">
        <v>233</v>
      </c>
      <c r="D248" s="118">
        <v>2.34</v>
      </c>
      <c r="E248" s="130">
        <v>4.1535031537231398E-5</v>
      </c>
      <c r="G248" s="129">
        <v>233</v>
      </c>
      <c r="H248" s="119">
        <v>2.34</v>
      </c>
      <c r="I248" s="130">
        <v>3.4158401054251502E-5</v>
      </c>
      <c r="K248" s="129">
        <v>233</v>
      </c>
      <c r="L248" s="119">
        <v>2.34</v>
      </c>
      <c r="M248" s="130">
        <v>3.7336743754215501E-4</v>
      </c>
      <c r="O248" s="129">
        <v>233</v>
      </c>
      <c r="P248" s="119">
        <v>2.34</v>
      </c>
      <c r="Q248" s="130">
        <v>4.1674374960208703E-5</v>
      </c>
      <c r="S248" s="129">
        <v>233</v>
      </c>
      <c r="T248" s="119">
        <v>2.34</v>
      </c>
      <c r="U248" s="130">
        <v>2.0679581599640398E-3</v>
      </c>
      <c r="W248" s="129">
        <v>233</v>
      </c>
      <c r="X248" s="119">
        <v>2.34</v>
      </c>
      <c r="Y248" s="130">
        <v>4.50466580621793E-4</v>
      </c>
    </row>
    <row r="249" spans="3:25" x14ac:dyDescent="0.25">
      <c r="C249" s="129">
        <v>234</v>
      </c>
      <c r="D249" s="118">
        <v>2.35</v>
      </c>
      <c r="E249" s="130">
        <v>4.1155968196595001E-5</v>
      </c>
      <c r="G249" s="129">
        <v>234</v>
      </c>
      <c r="H249" s="119">
        <v>2.35</v>
      </c>
      <c r="I249" s="130">
        <v>3.3927964683965897E-5</v>
      </c>
      <c r="K249" s="129">
        <v>234</v>
      </c>
      <c r="L249" s="119">
        <v>2.35</v>
      </c>
      <c r="M249" s="130">
        <v>3.6924084420411499E-4</v>
      </c>
      <c r="O249" s="129">
        <v>234</v>
      </c>
      <c r="P249" s="119">
        <v>2.35</v>
      </c>
      <c r="Q249" s="130">
        <v>4.1141936708003702E-5</v>
      </c>
      <c r="S249" s="129">
        <v>234</v>
      </c>
      <c r="T249" s="119">
        <v>2.35</v>
      </c>
      <c r="U249" s="130">
        <v>2.0575209831265998E-3</v>
      </c>
      <c r="W249" s="129">
        <v>234</v>
      </c>
      <c r="X249" s="119">
        <v>2.35</v>
      </c>
      <c r="Y249" s="130">
        <v>4.46275150018876E-4</v>
      </c>
    </row>
    <row r="250" spans="3:25" x14ac:dyDescent="0.25">
      <c r="C250" s="129">
        <v>235</v>
      </c>
      <c r="D250" s="118">
        <v>2.36</v>
      </c>
      <c r="E250" s="130">
        <v>4.0782532184001603E-5</v>
      </c>
      <c r="G250" s="129">
        <v>235</v>
      </c>
      <c r="H250" s="119">
        <v>2.36</v>
      </c>
      <c r="I250" s="130">
        <v>3.3699643131892397E-5</v>
      </c>
      <c r="K250" s="129">
        <v>235</v>
      </c>
      <c r="L250" s="119">
        <v>2.36</v>
      </c>
      <c r="M250" s="130">
        <v>3.6517618382862299E-4</v>
      </c>
      <c r="O250" s="129">
        <v>235</v>
      </c>
      <c r="P250" s="119">
        <v>2.36</v>
      </c>
      <c r="Q250" s="130">
        <v>4.0618099032711403E-5</v>
      </c>
      <c r="S250" s="129">
        <v>235</v>
      </c>
      <c r="T250" s="119">
        <v>2.36</v>
      </c>
      <c r="U250" s="130">
        <v>2.0471583442476498E-3</v>
      </c>
      <c r="W250" s="129">
        <v>235</v>
      </c>
      <c r="X250" s="119">
        <v>2.36</v>
      </c>
      <c r="Y250" s="130">
        <v>4.4214916773508502E-4</v>
      </c>
    </row>
    <row r="251" spans="3:25" x14ac:dyDescent="0.25">
      <c r="C251" s="129">
        <v>236</v>
      </c>
      <c r="D251" s="118">
        <v>2.37</v>
      </c>
      <c r="E251" s="130">
        <v>4.04146059219046E-5</v>
      </c>
      <c r="G251" s="129">
        <v>236</v>
      </c>
      <c r="H251" s="119">
        <v>2.37</v>
      </c>
      <c r="I251" s="130">
        <v>3.34734139734023E-5</v>
      </c>
      <c r="K251" s="129">
        <v>236</v>
      </c>
      <c r="L251" s="119">
        <v>2.37</v>
      </c>
      <c r="M251" s="130">
        <v>3.6117234071771602E-4</v>
      </c>
      <c r="O251" s="129">
        <v>236</v>
      </c>
      <c r="P251" s="119">
        <v>2.37</v>
      </c>
      <c r="Q251" s="130">
        <v>4.0102701187509697E-5</v>
      </c>
      <c r="S251" s="129">
        <v>236</v>
      </c>
      <c r="T251" s="119">
        <v>2.37</v>
      </c>
      <c r="U251" s="130">
        <v>2.0368691025141701E-3</v>
      </c>
      <c r="W251" s="129">
        <v>236</v>
      </c>
      <c r="X251" s="119">
        <v>2.37</v>
      </c>
      <c r="Y251" s="130">
        <v>4.3808717638941797E-4</v>
      </c>
    </row>
    <row r="252" spans="3:25" x14ac:dyDescent="0.25">
      <c r="C252" s="129">
        <v>237</v>
      </c>
      <c r="D252" s="118">
        <v>2.38</v>
      </c>
      <c r="E252" s="130">
        <v>4.0052074938185203E-5</v>
      </c>
      <c r="G252" s="129">
        <v>237</v>
      </c>
      <c r="H252" s="119">
        <v>2.38</v>
      </c>
      <c r="I252" s="130">
        <v>3.3249530701020997E-5</v>
      </c>
      <c r="K252" s="129">
        <v>237</v>
      </c>
      <c r="L252" s="119">
        <v>2.38</v>
      </c>
      <c r="M252" s="130">
        <v>3.57228221456521E-4</v>
      </c>
      <c r="O252" s="129">
        <v>237</v>
      </c>
      <c r="P252" s="119">
        <v>2.38</v>
      </c>
      <c r="Q252" s="130">
        <v>3.9595585673579902E-5</v>
      </c>
      <c r="S252" s="129">
        <v>237</v>
      </c>
      <c r="T252" s="119">
        <v>2.38</v>
      </c>
      <c r="U252" s="130">
        <v>2.02665215946897E-3</v>
      </c>
      <c r="W252" s="129">
        <v>237</v>
      </c>
      <c r="X252" s="119">
        <v>2.38</v>
      </c>
      <c r="Y252" s="130">
        <v>4.34087759473038E-4</v>
      </c>
    </row>
    <row r="253" spans="3:25" x14ac:dyDescent="0.25">
      <c r="C253" s="129">
        <v>238</v>
      </c>
      <c r="D253" s="118">
        <v>2.39</v>
      </c>
      <c r="E253" s="130">
        <v>3.9694827770110401E-5</v>
      </c>
      <c r="G253" s="129">
        <v>238</v>
      </c>
      <c r="H253" s="119">
        <v>2.39</v>
      </c>
      <c r="I253" s="130">
        <v>3.3027750723566801E-5</v>
      </c>
      <c r="K253" s="129">
        <v>238</v>
      </c>
      <c r="L253" s="119">
        <v>2.39</v>
      </c>
      <c r="M253" s="130">
        <v>3.5334275446106001E-4</v>
      </c>
      <c r="O253" s="129">
        <v>238</v>
      </c>
      <c r="P253" s="119">
        <v>2.39</v>
      </c>
      <c r="Q253" s="130">
        <v>3.9096598175433699E-5</v>
      </c>
      <c r="S253" s="129">
        <v>238</v>
      </c>
      <c r="T253" s="119">
        <v>2.39</v>
      </c>
      <c r="U253" s="130">
        <v>2.0165064570023599E-3</v>
      </c>
      <c r="W253" s="129">
        <v>238</v>
      </c>
      <c r="X253" s="119">
        <v>2.39</v>
      </c>
      <c r="Y253" s="130">
        <v>4.3014954001863398E-4</v>
      </c>
    </row>
    <row r="254" spans="3:25" x14ac:dyDescent="0.25">
      <c r="C254" s="129">
        <v>239</v>
      </c>
      <c r="D254" s="118">
        <v>2.4</v>
      </c>
      <c r="E254" s="130">
        <v>3.9342755871594899E-5</v>
      </c>
      <c r="G254" s="129">
        <v>239</v>
      </c>
      <c r="H254" s="119">
        <v>2.4</v>
      </c>
      <c r="I254" s="130">
        <v>3.2807988738676497E-5</v>
      </c>
      <c r="K254" s="129">
        <v>239</v>
      </c>
      <c r="L254" s="119">
        <v>2.4</v>
      </c>
      <c r="M254" s="130">
        <v>3.4951488953372E-4</v>
      </c>
      <c r="O254" s="129">
        <v>239</v>
      </c>
      <c r="P254" s="119">
        <v>2.4</v>
      </c>
      <c r="Q254" s="130">
        <v>3.8605587497213998E-5</v>
      </c>
      <c r="S254" s="129">
        <v>239</v>
      </c>
      <c r="T254" s="119">
        <v>2.4</v>
      </c>
      <c r="U254" s="130">
        <v>2.0064309754397399E-3</v>
      </c>
      <c r="W254" s="129">
        <v>239</v>
      </c>
      <c r="X254" s="119">
        <v>2.4</v>
      </c>
      <c r="Y254" s="130">
        <v>4.2627117931762502E-4</v>
      </c>
    </row>
    <row r="255" spans="3:25" x14ac:dyDescent="0.25">
      <c r="C255" s="129">
        <v>240</v>
      </c>
      <c r="D255" s="118">
        <v>2.41</v>
      </c>
      <c r="E255" s="130">
        <v>3.8995753523641197E-5</v>
      </c>
      <c r="G255" s="129">
        <v>240</v>
      </c>
      <c r="H255" s="119">
        <v>2.41</v>
      </c>
      <c r="I255" s="130">
        <v>3.2590223434088598E-5</v>
      </c>
      <c r="K255" s="129">
        <v>240</v>
      </c>
      <c r="L255" s="119">
        <v>2.41</v>
      </c>
      <c r="M255" s="130">
        <v>3.4574359742638801E-4</v>
      </c>
      <c r="O255" s="129">
        <v>240</v>
      </c>
      <c r="P255" s="119">
        <v>2.41</v>
      </c>
      <c r="Q255" s="130">
        <v>3.8122405499982298E-5</v>
      </c>
      <c r="S255" s="129">
        <v>240</v>
      </c>
      <c r="T255" s="119">
        <v>2.41</v>
      </c>
      <c r="U255" s="130">
        <v>1.9964247317205502E-3</v>
      </c>
      <c r="W255" s="129">
        <v>240</v>
      </c>
      <c r="X255" s="119">
        <v>2.41</v>
      </c>
      <c r="Y255" s="130">
        <v>4.2245137568337803E-4</v>
      </c>
    </row>
    <row r="256" spans="3:25" x14ac:dyDescent="0.25">
      <c r="C256" s="129">
        <v>241</v>
      </c>
      <c r="D256" s="118">
        <v>2.42</v>
      </c>
      <c r="E256" s="130">
        <v>3.86537177478441E-5</v>
      </c>
      <c r="G256" s="129">
        <v>241</v>
      </c>
      <c r="H256" s="119">
        <v>2.42</v>
      </c>
      <c r="I256" s="130">
        <v>3.2374433715062297E-5</v>
      </c>
      <c r="K256" s="129">
        <v>241</v>
      </c>
      <c r="L256" s="119">
        <v>2.42</v>
      </c>
      <c r="M256" s="130">
        <v>3.4202786941124402E-4</v>
      </c>
      <c r="O256" s="129">
        <v>241</v>
      </c>
      <c r="P256" s="119">
        <v>2.42</v>
      </c>
      <c r="Q256" s="130">
        <v>3.7646907040000297E-5</v>
      </c>
      <c r="S256" s="129">
        <v>241</v>
      </c>
      <c r="T256" s="119">
        <v>2.42</v>
      </c>
      <c r="U256" s="130">
        <v>1.9864867776643799E-3</v>
      </c>
      <c r="W256" s="129">
        <v>241</v>
      </c>
      <c r="X256" s="119">
        <v>2.42</v>
      </c>
      <c r="Y256" s="130">
        <v>4.18688863258662E-4</v>
      </c>
    </row>
    <row r="257" spans="3:25" x14ac:dyDescent="0.25">
      <c r="C257" s="129">
        <v>242</v>
      </c>
      <c r="D257" s="118">
        <v>2.4300000000000002</v>
      </c>
      <c r="E257" s="130">
        <v>3.8316548222845101E-5</v>
      </c>
      <c r="G257" s="129">
        <v>242</v>
      </c>
      <c r="H257" s="119">
        <v>2.4300000000000002</v>
      </c>
      <c r="I257" s="130">
        <v>3.21605987033284E-5</v>
      </c>
      <c r="K257" s="129">
        <v>242</v>
      </c>
      <c r="L257" s="119">
        <v>2.4300000000000002</v>
      </c>
      <c r="M257" s="130">
        <v>3.3836671685919998E-4</v>
      </c>
      <c r="O257" s="129">
        <v>242</v>
      </c>
      <c r="P257" s="119">
        <v>2.4300000000000002</v>
      </c>
      <c r="Q257" s="130">
        <v>3.7178949908011898E-5</v>
      </c>
      <c r="S257" s="129">
        <v>242</v>
      </c>
      <c r="T257" s="119">
        <v>2.4300000000000002</v>
      </c>
      <c r="U257" s="130">
        <v>1.9766161983199499E-3</v>
      </c>
      <c r="W257" s="129">
        <v>242</v>
      </c>
      <c r="X257" s="119">
        <v>2.4300000000000002</v>
      </c>
      <c r="Y257" s="130">
        <v>4.1498241086565898E-4</v>
      </c>
    </row>
    <row r="258" spans="3:25" x14ac:dyDescent="0.25">
      <c r="C258" s="129">
        <v>243</v>
      </c>
      <c r="D258" s="118">
        <v>2.44</v>
      </c>
      <c r="E258" s="130">
        <v>3.7984147203630803E-5</v>
      </c>
      <c r="G258" s="129">
        <v>243</v>
      </c>
      <c r="H258" s="119">
        <v>2.44</v>
      </c>
      <c r="I258" s="130">
        <v>3.1948828048095701E-5</v>
      </c>
      <c r="K258" s="129">
        <v>243</v>
      </c>
      <c r="L258" s="119">
        <v>2.44</v>
      </c>
      <c r="M258" s="130">
        <v>3.3475917082594899E-4</v>
      </c>
      <c r="O258" s="129">
        <v>243</v>
      </c>
      <c r="P258" s="119">
        <v>2.44</v>
      </c>
      <c r="Q258" s="130">
        <v>3.6718394769532002E-5</v>
      </c>
      <c r="S258" s="129">
        <v>243</v>
      </c>
      <c r="T258" s="119">
        <v>2.44</v>
      </c>
      <c r="U258" s="130">
        <v>1.9668121103932901E-3</v>
      </c>
      <c r="W258" s="129">
        <v>243</v>
      </c>
      <c r="X258" s="119">
        <v>2.44</v>
      </c>
      <c r="Y258" s="130">
        <v>4.1133082089690802E-4</v>
      </c>
    </row>
    <row r="259" spans="3:25" x14ac:dyDescent="0.25">
      <c r="C259" s="129">
        <v>244</v>
      </c>
      <c r="D259" s="118">
        <v>2.4500000000000002</v>
      </c>
      <c r="E259" s="130">
        <v>3.7656419443569199E-5</v>
      </c>
      <c r="G259" s="129">
        <v>244</v>
      </c>
      <c r="H259" s="119">
        <v>2.4500000000000002</v>
      </c>
      <c r="I259" s="130">
        <v>3.17391411627956E-5</v>
      </c>
      <c r="K259" s="129">
        <v>244</v>
      </c>
      <c r="L259" s="119">
        <v>2.4500000000000002</v>
      </c>
      <c r="M259" s="130">
        <v>3.3120428164558601E-4</v>
      </c>
      <c r="O259" s="129">
        <v>244</v>
      </c>
      <c r="P259" s="119">
        <v>2.4500000000000002</v>
      </c>
      <c r="Q259" s="130">
        <v>3.6265105106140397E-5</v>
      </c>
      <c r="S259" s="129">
        <v>244</v>
      </c>
      <c r="T259" s="119">
        <v>2.4500000000000002</v>
      </c>
      <c r="U259" s="130">
        <v>1.9570736607512399E-3</v>
      </c>
      <c r="W259" s="129">
        <v>244</v>
      </c>
      <c r="X259" s="119">
        <v>2.4500000000000002</v>
      </c>
      <c r="Y259" s="130">
        <v>4.0773292824557899E-4</v>
      </c>
    </row>
    <row r="260" spans="3:25" x14ac:dyDescent="0.25">
      <c r="C260" s="129">
        <v>245</v>
      </c>
      <c r="D260" s="118">
        <v>2.46</v>
      </c>
      <c r="E260" s="130">
        <v>3.7333272119085399E-5</v>
      </c>
      <c r="G260" s="129">
        <v>245</v>
      </c>
      <c r="H260" s="119">
        <v>2.46</v>
      </c>
      <c r="I260" s="130">
        <v>3.1531340094915399E-5</v>
      </c>
      <c r="K260" s="129">
        <v>245</v>
      </c>
      <c r="L260" s="119">
        <v>2.46</v>
      </c>
      <c r="M260" s="130">
        <v>3.2770111853175999E-4</v>
      </c>
      <c r="O260" s="129">
        <v>245</v>
      </c>
      <c r="P260" s="119">
        <v>2.46</v>
      </c>
      <c r="Q260" s="130">
        <v>3.5818947157787498E-5</v>
      </c>
      <c r="S260" s="129">
        <v>245</v>
      </c>
      <c r="T260" s="119">
        <v>2.46</v>
      </c>
      <c r="U260" s="130">
        <v>1.9474000249966601E-3</v>
      </c>
      <c r="W260" s="129">
        <v>245</v>
      </c>
      <c r="X260" s="119">
        <v>2.46</v>
      </c>
      <c r="Y260" s="130">
        <v>4.0418759927364999E-4</v>
      </c>
    </row>
    <row r="261" spans="3:25" x14ac:dyDescent="0.25">
      <c r="C261" s="129">
        <v>246</v>
      </c>
      <c r="D261" s="118">
        <v>2.4700000000000002</v>
      </c>
      <c r="E261" s="130">
        <v>3.7014614756878997E-5</v>
      </c>
      <c r="G261" s="129">
        <v>246</v>
      </c>
      <c r="H261" s="119">
        <v>2.4700000000000002</v>
      </c>
      <c r="I261" s="130">
        <v>3.1325405002820102E-5</v>
      </c>
      <c r="K261" s="129">
        <v>246</v>
      </c>
      <c r="L261" s="119">
        <v>2.4700000000000002</v>
      </c>
      <c r="M261" s="130">
        <v>3.2424876918629898E-4</v>
      </c>
      <c r="O261" s="129">
        <v>246</v>
      </c>
      <c r="P261" s="119">
        <v>2.4700000000000002</v>
      </c>
      <c r="Q261" s="130">
        <v>3.5379789866105398E-5</v>
      </c>
      <c r="S261" s="129">
        <v>246</v>
      </c>
      <c r="T261" s="119">
        <v>2.4700000000000002</v>
      </c>
      <c r="U261" s="130">
        <v>1.9377904061121901E-3</v>
      </c>
      <c r="W261" s="129">
        <v>246</v>
      </c>
      <c r="X261" s="119">
        <v>2.4700000000000002</v>
      </c>
      <c r="Y261" s="130">
        <v>4.0069373081646901E-4</v>
      </c>
    </row>
    <row r="262" spans="3:25" x14ac:dyDescent="0.25">
      <c r="C262" s="129">
        <v>247</v>
      </c>
      <c r="D262" s="118">
        <v>2.48</v>
      </c>
      <c r="E262" s="130">
        <v>3.6700359163593199E-5</v>
      </c>
      <c r="G262" s="129">
        <v>247</v>
      </c>
      <c r="H262" s="119">
        <v>2.48</v>
      </c>
      <c r="I262" s="130">
        <v>3.1121316250684903E-5</v>
      </c>
      <c r="K262" s="129">
        <v>247</v>
      </c>
      <c r="L262" s="119">
        <v>2.48</v>
      </c>
      <c r="M262" s="130">
        <v>3.2084633941524402E-4</v>
      </c>
      <c r="O262" s="129">
        <v>247</v>
      </c>
      <c r="P262" s="119">
        <v>2.48</v>
      </c>
      <c r="Q262" s="130">
        <v>3.4947504818724897E-5</v>
      </c>
      <c r="S262" s="129">
        <v>247</v>
      </c>
      <c r="T262" s="119">
        <v>2.48</v>
      </c>
      <c r="U262" s="130">
        <v>1.9282440331690801E-3</v>
      </c>
      <c r="W262" s="129">
        <v>247</v>
      </c>
      <c r="X262" s="119">
        <v>2.48</v>
      </c>
      <c r="Y262" s="130">
        <v>3.9725024922238202E-4</v>
      </c>
    </row>
    <row r="263" spans="3:25" x14ac:dyDescent="0.25">
      <c r="C263" s="129">
        <v>248</v>
      </c>
      <c r="D263" s="118">
        <v>2.4900000000000002</v>
      </c>
      <c r="E263" s="130">
        <v>3.63904193578433E-5</v>
      </c>
      <c r="G263" s="129">
        <v>248</v>
      </c>
      <c r="H263" s="119">
        <v>2.4900000000000002</v>
      </c>
      <c r="I263" s="130">
        <v>3.0919054407319599E-5</v>
      </c>
      <c r="K263" s="129">
        <v>248</v>
      </c>
      <c r="L263" s="119">
        <v>2.4900000000000002</v>
      </c>
      <c r="M263" s="130">
        <v>3.1749295275224001E-4</v>
      </c>
      <c r="O263" s="129">
        <v>248</v>
      </c>
      <c r="P263" s="119">
        <v>2.4900000000000002</v>
      </c>
      <c r="Q263" s="130">
        <v>3.4521966194594299E-5</v>
      </c>
      <c r="S263" s="129">
        <v>248</v>
      </c>
      <c r="T263" s="119">
        <v>2.4900000000000002</v>
      </c>
      <c r="U263" s="130">
        <v>1.9187601600981301E-3</v>
      </c>
      <c r="W263" s="129">
        <v>248</v>
      </c>
      <c r="X263" s="119">
        <v>2.4900000000000002</v>
      </c>
      <c r="Y263" s="130">
        <v>3.93856109426049E-4</v>
      </c>
    </row>
    <row r="264" spans="3:25" x14ac:dyDescent="0.25">
      <c r="C264" s="129">
        <v>249</v>
      </c>
      <c r="D264" s="118">
        <v>2.5</v>
      </c>
      <c r="E264" s="130">
        <v>3.6084711504521501E-5</v>
      </c>
      <c r="G264" s="129">
        <v>249</v>
      </c>
      <c r="H264" s="119">
        <v>2.5</v>
      </c>
      <c r="I264" s="130">
        <v>3.0718600244953798E-5</v>
      </c>
      <c r="K264" s="129">
        <v>249</v>
      </c>
      <c r="L264" s="119">
        <v>2.5</v>
      </c>
      <c r="M264" s="130">
        <v>3.1418775008918597E-4</v>
      </c>
      <c r="O264" s="129">
        <v>249</v>
      </c>
      <c r="P264" s="119">
        <v>2.5</v>
      </c>
      <c r="Q264" s="130">
        <v>3.4103050710296302E-5</v>
      </c>
      <c r="S264" s="129">
        <v>249</v>
      </c>
      <c r="T264" s="119">
        <v>2.5</v>
      </c>
      <c r="U264" s="130">
        <v>1.90933806451983E-3</v>
      </c>
      <c r="W264" s="129">
        <v>249</v>
      </c>
      <c r="X264" s="119">
        <v>2.5</v>
      </c>
      <c r="Y264" s="130">
        <v>3.9051029405421799E-4</v>
      </c>
    </row>
    <row r="265" spans="3:25" x14ac:dyDescent="0.25">
      <c r="C265" s="129">
        <v>250</v>
      </c>
      <c r="D265" s="118">
        <v>2.5099999999999998</v>
      </c>
      <c r="E265" s="130">
        <v>3.5783153851293697E-5</v>
      </c>
      <c r="G265" s="129">
        <v>250</v>
      </c>
      <c r="H265" s="119">
        <v>2.5099999999999998</v>
      </c>
      <c r="I265" s="130">
        <v>3.05201007954029E-5</v>
      </c>
      <c r="K265" s="129">
        <v>250</v>
      </c>
      <c r="L265" s="119">
        <v>2.5099999999999998</v>
      </c>
      <c r="M265" s="130">
        <v>3.1092988931409599E-4</v>
      </c>
      <c r="O265" s="129">
        <v>250</v>
      </c>
      <c r="P265" s="119">
        <v>2.5099999999999998</v>
      </c>
      <c r="Q265" s="130">
        <v>3.36906375673529E-5</v>
      </c>
      <c r="S265" s="129">
        <v>250</v>
      </c>
      <c r="T265" s="119">
        <v>2.5099999999999998</v>
      </c>
      <c r="U265" s="130">
        <v>1.89997704663082E-3</v>
      </c>
      <c r="W265" s="129">
        <v>250</v>
      </c>
      <c r="X265" s="119">
        <v>2.5099999999999998</v>
      </c>
      <c r="Y265" s="130">
        <v>3.8721181256269301E-4</v>
      </c>
    </row>
    <row r="266" spans="3:25" x14ac:dyDescent="0.25">
      <c r="C266" s="129">
        <v>251</v>
      </c>
      <c r="D266" s="118">
        <v>2.52</v>
      </c>
      <c r="E266" s="130">
        <v>3.54856666672121E-5</v>
      </c>
      <c r="G266" s="129">
        <v>251</v>
      </c>
      <c r="H266" s="119">
        <v>2.52</v>
      </c>
      <c r="I266" s="130">
        <v>3.0323472775689201E-5</v>
      </c>
      <c r="K266" s="129">
        <v>251</v>
      </c>
      <c r="L266" s="119">
        <v>2.52</v>
      </c>
      <c r="M266" s="130">
        <v>3.0771854495606298E-4</v>
      </c>
      <c r="O266" s="129">
        <v>251</v>
      </c>
      <c r="P266" s="119">
        <v>2.52</v>
      </c>
      <c r="Q266" s="130">
        <v>3.3284608400518301E-5</v>
      </c>
      <c r="S266" s="129">
        <v>251</v>
      </c>
      <c r="T266" s="119">
        <v>2.52</v>
      </c>
      <c r="U266" s="130">
        <v>1.89067642814401E-3</v>
      </c>
      <c r="W266" s="129">
        <v>251</v>
      </c>
      <c r="X266" s="119">
        <v>2.52</v>
      </c>
      <c r="Y266" s="130">
        <v>3.8395970040335002E-4</v>
      </c>
    </row>
    <row r="267" spans="3:25" x14ac:dyDescent="0.25">
      <c r="C267" s="129">
        <v>252</v>
      </c>
      <c r="D267" s="118">
        <v>2.5299999999999998</v>
      </c>
      <c r="E267" s="130">
        <v>3.5192172183361899E-5</v>
      </c>
      <c r="G267" s="129">
        <v>252</v>
      </c>
      <c r="H267" s="119">
        <v>2.5299999999999998</v>
      </c>
      <c r="I267" s="130">
        <v>3.0128589392745201E-5</v>
      </c>
      <c r="K267" s="129">
        <v>252</v>
      </c>
      <c r="L267" s="119">
        <v>2.5299999999999998</v>
      </c>
      <c r="M267" s="130">
        <v>3.04552907837262E-4</v>
      </c>
      <c r="O267" s="129">
        <v>252</v>
      </c>
      <c r="P267" s="119">
        <v>2.5299999999999998</v>
      </c>
      <c r="Q267" s="130">
        <v>3.2884847227045002E-5</v>
      </c>
      <c r="S267" s="129">
        <v>252</v>
      </c>
      <c r="T267" s="119">
        <v>2.5299999999999998</v>
      </c>
      <c r="U267" s="130">
        <v>1.88143555127992E-3</v>
      </c>
      <c r="W267" s="129">
        <v>252</v>
      </c>
      <c r="X267" s="119">
        <v>2.5299999999999998</v>
      </c>
      <c r="Y267" s="130">
        <v>3.8075301822005102E-4</v>
      </c>
    </row>
    <row r="268" spans="3:25" x14ac:dyDescent="0.25">
      <c r="C268" s="129">
        <v>253</v>
      </c>
      <c r="D268" s="118">
        <v>2.54</v>
      </c>
      <c r="E268" s="130">
        <v>3.49025945354749E-5</v>
      </c>
      <c r="G268" s="129">
        <v>253</v>
      </c>
      <c r="H268" s="119">
        <v>2.54</v>
      </c>
      <c r="I268" s="130">
        <v>2.9935432374839098E-5</v>
      </c>
      <c r="K268" s="129">
        <v>253</v>
      </c>
      <c r="L268" s="119">
        <v>2.54</v>
      </c>
      <c r="M268" s="130">
        <v>3.0143218473189002E-4</v>
      </c>
      <c r="O268" s="129">
        <v>253</v>
      </c>
      <c r="P268" s="119">
        <v>2.54</v>
      </c>
      <c r="Q268" s="130">
        <v>3.2491240396918603E-5</v>
      </c>
      <c r="S268" s="129">
        <v>253</v>
      </c>
      <c r="T268" s="119">
        <v>2.54</v>
      </c>
      <c r="U268" s="130">
        <v>1.8722537778066699E-3</v>
      </c>
      <c r="W268" s="129">
        <v>253</v>
      </c>
      <c r="X268" s="119">
        <v>2.54</v>
      </c>
      <c r="Y268" s="130">
        <v>3.7759085107238902E-4</v>
      </c>
    </row>
    <row r="269" spans="3:25" x14ac:dyDescent="0.25">
      <c r="C269" s="129">
        <v>254</v>
      </c>
      <c r="D269" s="118">
        <v>2.5499999999999998</v>
      </c>
      <c r="E269" s="130">
        <v>3.4616859708435303E-5</v>
      </c>
      <c r="G269" s="129">
        <v>254</v>
      </c>
      <c r="H269" s="119">
        <v>2.5499999999999998</v>
      </c>
      <c r="I269" s="130">
        <v>2.9743983643128399E-5</v>
      </c>
      <c r="K269" s="129">
        <v>254</v>
      </c>
      <c r="L269" s="119">
        <v>2.5499999999999998</v>
      </c>
      <c r="M269" s="130">
        <v>2.98355598031955E-4</v>
      </c>
      <c r="O269" s="129">
        <v>254</v>
      </c>
      <c r="P269" s="119">
        <v>2.5499999999999998</v>
      </c>
      <c r="Q269" s="130">
        <v>3.2103676544051603E-5</v>
      </c>
      <c r="S269" s="129">
        <v>254</v>
      </c>
      <c r="T269" s="119">
        <v>2.5499999999999998</v>
      </c>
      <c r="U269" s="130">
        <v>1.8631304881263999E-3</v>
      </c>
      <c r="W269" s="129">
        <v>254</v>
      </c>
      <c r="X269" s="119">
        <v>2.5499999999999998</v>
      </c>
      <c r="Y269" s="130">
        <v>3.7447230768620799E-4</v>
      </c>
    </row>
    <row r="270" spans="3:25" x14ac:dyDescent="0.25">
      <c r="C270" s="129">
        <v>255</v>
      </c>
      <c r="D270" s="118">
        <v>2.56</v>
      </c>
      <c r="E270" s="130">
        <v>3.4334895482611599E-5</v>
      </c>
      <c r="G270" s="129">
        <v>255</v>
      </c>
      <c r="H270" s="119">
        <v>2.56</v>
      </c>
      <c r="I270" s="130">
        <v>2.95542253103634E-5</v>
      </c>
      <c r="K270" s="129">
        <v>255</v>
      </c>
      <c r="L270" s="119">
        <v>2.56</v>
      </c>
      <c r="M270" s="130">
        <v>2.9532238541981698E-4</v>
      </c>
      <c r="O270" s="129">
        <v>255</v>
      </c>
      <c r="P270" s="119">
        <v>2.56</v>
      </c>
      <c r="Q270" s="130">
        <v>3.1722046538424101E-5</v>
      </c>
      <c r="S270" s="129">
        <v>255</v>
      </c>
      <c r="T270" s="119">
        <v>2.56</v>
      </c>
      <c r="U270" s="130">
        <v>1.8540650804058699E-3</v>
      </c>
      <c r="W270" s="129">
        <v>255</v>
      </c>
      <c r="X270" s="119">
        <v>2.56</v>
      </c>
      <c r="Y270" s="130">
        <v>3.7139651972990301E-4</v>
      </c>
    </row>
    <row r="271" spans="3:25" x14ac:dyDescent="0.25">
      <c r="C271" s="129">
        <v>256</v>
      </c>
      <c r="D271" s="118">
        <v>2.57</v>
      </c>
      <c r="E271" s="130">
        <v>3.40566313819472E-5</v>
      </c>
      <c r="G271" s="129">
        <v>256</v>
      </c>
      <c r="H271" s="119">
        <v>2.57</v>
      </c>
      <c r="I271" s="130">
        <v>2.9366139679562201E-5</v>
      </c>
      <c r="K271" s="129">
        <v>256</v>
      </c>
      <c r="L271" s="119">
        <v>2.57</v>
      </c>
      <c r="M271" s="130">
        <v>2.9233179954738902E-4</v>
      </c>
      <c r="O271" s="129">
        <v>256</v>
      </c>
      <c r="P271" s="119">
        <v>2.57</v>
      </c>
      <c r="Q271" s="130">
        <v>3.1346243439163597E-5</v>
      </c>
      <c r="S271" s="129">
        <v>256</v>
      </c>
      <c r="T271" s="119">
        <v>2.57</v>
      </c>
      <c r="U271" s="130">
        <v>1.8450569697492101E-3</v>
      </c>
      <c r="W271" s="129">
        <v>256</v>
      </c>
      <c r="X271" s="119">
        <v>2.57</v>
      </c>
      <c r="Y271" s="130">
        <v>3.6836264111554797E-4</v>
      </c>
    </row>
    <row r="272" spans="3:25" x14ac:dyDescent="0.25">
      <c r="C272" s="129">
        <v>257</v>
      </c>
      <c r="D272" s="118">
        <v>2.58</v>
      </c>
      <c r="E272" s="130">
        <v>3.3781998623750499E-5</v>
      </c>
      <c r="G272" s="129">
        <v>257</v>
      </c>
      <c r="H272" s="119">
        <v>2.58</v>
      </c>
      <c r="I272" s="130">
        <v>2.9179788423020999E-5</v>
      </c>
      <c r="K272" s="129">
        <v>257</v>
      </c>
      <c r="L272" s="119">
        <v>2.58</v>
      </c>
      <c r="M272" s="130">
        <v>2.8938310772190501E-4</v>
      </c>
      <c r="O272" s="129">
        <v>257</v>
      </c>
      <c r="P272" s="119">
        <v>2.58</v>
      </c>
      <c r="Q272" s="130">
        <v>3.0976162448550403E-5</v>
      </c>
      <c r="S272" s="129">
        <v>257</v>
      </c>
      <c r="T272" s="119">
        <v>2.58</v>
      </c>
      <c r="U272" s="130">
        <v>1.8361055874107099E-3</v>
      </c>
      <c r="W272" s="129">
        <v>257</v>
      </c>
      <c r="X272" s="119">
        <v>2.58</v>
      </c>
      <c r="Y272" s="130">
        <v>3.6536984732390802E-4</v>
      </c>
    </row>
    <row r="273" spans="3:25" x14ac:dyDescent="0.25">
      <c r="C273" s="129">
        <v>258</v>
      </c>
      <c r="D273" s="118">
        <v>2.59</v>
      </c>
      <c r="E273" s="130">
        <v>3.3510930070120098E-5</v>
      </c>
      <c r="G273" s="129">
        <v>258</v>
      </c>
      <c r="H273" s="119">
        <v>2.59</v>
      </c>
      <c r="I273" s="130">
        <v>2.8995235754885401E-5</v>
      </c>
      <c r="K273" s="129">
        <v>258</v>
      </c>
      <c r="L273" s="119">
        <v>2.59</v>
      </c>
      <c r="M273" s="130">
        <v>2.8647559159813399E-4</v>
      </c>
      <c r="O273" s="129">
        <v>258</v>
      </c>
      <c r="P273" s="119">
        <v>2.59</v>
      </c>
      <c r="Q273" s="130">
        <v>3.0611700866938503E-5</v>
      </c>
      <c r="S273" s="129">
        <v>258</v>
      </c>
      <c r="T273" s="119">
        <v>2.59</v>
      </c>
      <c r="U273" s="130">
        <v>1.8272103800458599E-3</v>
      </c>
      <c r="W273" s="129">
        <v>258</v>
      </c>
      <c r="X273" s="119">
        <v>2.59</v>
      </c>
      <c r="Y273" s="130">
        <v>3.62417334752473E-4</v>
      </c>
    </row>
    <row r="274" spans="3:25" x14ac:dyDescent="0.25">
      <c r="C274" s="129">
        <v>259</v>
      </c>
      <c r="D274" s="118">
        <v>2.6</v>
      </c>
      <c r="E274" s="130">
        <v>3.3243360180949397E-5</v>
      </c>
      <c r="G274" s="129">
        <v>259</v>
      </c>
      <c r="H274" s="119">
        <v>2.6</v>
      </c>
      <c r="I274" s="130">
        <v>2.8812298078631E-5</v>
      </c>
      <c r="K274" s="129">
        <v>259</v>
      </c>
      <c r="L274" s="119">
        <v>2.6</v>
      </c>
      <c r="M274" s="130">
        <v>2.8360854687695802E-4</v>
      </c>
      <c r="O274" s="129">
        <v>259</v>
      </c>
      <c r="P274" s="119">
        <v>2.6</v>
      </c>
      <c r="Q274" s="130">
        <v>3.0252758048579801E-5</v>
      </c>
      <c r="S274" s="129">
        <v>259</v>
      </c>
      <c r="T274" s="119">
        <v>2.6</v>
      </c>
      <c r="U274" s="130">
        <v>1.8183708089987199E-3</v>
      </c>
      <c r="W274" s="129">
        <v>259</v>
      </c>
      <c r="X274" s="119">
        <v>2.6</v>
      </c>
      <c r="Y274" s="130">
        <v>3.5950432008564101E-4</v>
      </c>
    </row>
    <row r="275" spans="3:25" x14ac:dyDescent="0.25">
      <c r="C275" s="129">
        <v>260</v>
      </c>
      <c r="D275" s="118">
        <v>2.61</v>
      </c>
      <c r="E275" s="130">
        <v>3.2979224968453599E-5</v>
      </c>
      <c r="G275" s="129">
        <v>260</v>
      </c>
      <c r="H275" s="119">
        <v>2.61</v>
      </c>
      <c r="I275" s="130">
        <v>2.86309585774292E-5</v>
      </c>
      <c r="K275" s="129">
        <v>260</v>
      </c>
      <c r="L275" s="119">
        <v>2.61</v>
      </c>
      <c r="M275" s="130">
        <v>2.80781283010215E-4</v>
      </c>
      <c r="O275" s="129">
        <v>260</v>
      </c>
      <c r="P275" s="119">
        <v>2.61</v>
      </c>
      <c r="Q275" s="130">
        <v>2.98992353583389E-5</v>
      </c>
      <c r="S275" s="129">
        <v>260</v>
      </c>
      <c r="T275" s="119">
        <v>2.61</v>
      </c>
      <c r="U275" s="130">
        <v>1.80958634962396E-3</v>
      </c>
      <c r="W275" s="129">
        <v>260</v>
      </c>
      <c r="X275" s="119">
        <v>2.61</v>
      </c>
      <c r="Y275" s="130">
        <v>3.5663003968624797E-4</v>
      </c>
    </row>
    <row r="276" spans="3:25" x14ac:dyDescent="0.25">
      <c r="C276" s="129">
        <v>261</v>
      </c>
      <c r="D276" s="118">
        <v>2.62</v>
      </c>
      <c r="E276" s="130">
        <v>3.2718461953165202E-5</v>
      </c>
      <c r="G276" s="129">
        <v>261</v>
      </c>
      <c r="H276" s="119">
        <v>2.62</v>
      </c>
      <c r="I276" s="130">
        <v>2.8451200614437899E-5</v>
      </c>
      <c r="K276" s="129">
        <v>261</v>
      </c>
      <c r="L276" s="119">
        <v>2.62</v>
      </c>
      <c r="M276" s="130">
        <v>2.7799312291167702E-4</v>
      </c>
      <c r="O276" s="129">
        <v>261</v>
      </c>
      <c r="P276" s="119">
        <v>2.62</v>
      </c>
      <c r="Q276" s="130">
        <v>2.95510361292858E-5</v>
      </c>
      <c r="S276" s="129">
        <v>261</v>
      </c>
      <c r="T276" s="119">
        <v>2.62</v>
      </c>
      <c r="U276" s="130">
        <v>1.8008564906418401E-3</v>
      </c>
      <c r="W276" s="129">
        <v>261</v>
      </c>
      <c r="X276" s="119">
        <v>2.62</v>
      </c>
      <c r="Y276" s="130">
        <v>3.5379374900764099E-4</v>
      </c>
    </row>
    <row r="277" spans="3:25" x14ac:dyDescent="0.25">
      <c r="C277" s="129">
        <v>262</v>
      </c>
      <c r="D277" s="118">
        <v>2.63</v>
      </c>
      <c r="E277" s="130">
        <v>3.2461010121345798E-5</v>
      </c>
      <c r="G277" s="129">
        <v>262</v>
      </c>
      <c r="H277" s="119">
        <v>2.63</v>
      </c>
      <c r="I277" s="130">
        <v>2.82730077314376E-5</v>
      </c>
      <c r="K277" s="129">
        <v>262</v>
      </c>
      <c r="L277" s="119">
        <v>2.63</v>
      </c>
      <c r="M277" s="130">
        <v>2.7524340267409502E-4</v>
      </c>
      <c r="O277" s="129">
        <v>262</v>
      </c>
      <c r="P277" s="119">
        <v>2.63</v>
      </c>
      <c r="Q277" s="130">
        <v>2.9208065621155799E-5</v>
      </c>
      <c r="S277" s="129">
        <v>262</v>
      </c>
      <c r="T277" s="119">
        <v>2.63</v>
      </c>
      <c r="U277" s="130">
        <v>1.7921807335247301E-3</v>
      </c>
      <c r="W277" s="129">
        <v>262</v>
      </c>
      <c r="X277" s="119">
        <v>2.63</v>
      </c>
      <c r="Y277" s="130">
        <v>3.5099472202556399E-4</v>
      </c>
    </row>
    <row r="278" spans="3:25" x14ac:dyDescent="0.25">
      <c r="C278" s="129">
        <v>263</v>
      </c>
      <c r="D278" s="118">
        <v>2.64</v>
      </c>
      <c r="E278" s="130">
        <v>3.2206809883766899E-5</v>
      </c>
      <c r="G278" s="129">
        <v>263</v>
      </c>
      <c r="H278" s="119">
        <v>2.64</v>
      </c>
      <c r="I278" s="130">
        <v>2.8096363647446401E-5</v>
      </c>
      <c r="K278" s="129">
        <v>263</v>
      </c>
      <c r="L278" s="119">
        <v>2.64</v>
      </c>
      <c r="M278" s="130">
        <v>2.7253147129217901E-4</v>
      </c>
      <c r="O278" s="129">
        <v>263</v>
      </c>
      <c r="P278" s="119">
        <v>2.64</v>
      </c>
      <c r="Q278" s="130">
        <v>2.8870230979658299E-5</v>
      </c>
      <c r="S278" s="129">
        <v>263</v>
      </c>
      <c r="T278" s="119">
        <v>2.64</v>
      </c>
      <c r="U278" s="130">
        <v>1.78355859191338E-3</v>
      </c>
      <c r="W278" s="129">
        <v>263</v>
      </c>
      <c r="X278" s="119">
        <v>2.64</v>
      </c>
      <c r="Y278" s="130">
        <v>3.4823225068909798E-4</v>
      </c>
    </row>
    <row r="279" spans="3:25" x14ac:dyDescent="0.25">
      <c r="C279" s="129">
        <v>264</v>
      </c>
      <c r="D279" s="118">
        <v>2.65</v>
      </c>
      <c r="E279" s="130">
        <v>3.19558030358061E-5</v>
      </c>
      <c r="G279" s="129">
        <v>264</v>
      </c>
      <c r="H279" s="119">
        <v>2.65</v>
      </c>
      <c r="I279" s="130">
        <v>2.7921252257320199E-5</v>
      </c>
      <c r="K279" s="129">
        <v>264</v>
      </c>
      <c r="L279" s="119">
        <v>2.65</v>
      </c>
      <c r="M279" s="130">
        <v>2.6985669039142601E-4</v>
      </c>
      <c r="O279" s="129">
        <v>264</v>
      </c>
      <c r="P279" s="119">
        <v>2.65</v>
      </c>
      <c r="Q279" s="130">
        <v>2.8537441196629501E-5</v>
      </c>
      <c r="S279" s="129">
        <v>264</v>
      </c>
      <c r="T279" s="119">
        <v>2.65</v>
      </c>
      <c r="U279" s="130">
        <v>1.77498959106182E-3</v>
      </c>
      <c r="W279" s="129">
        <v>264</v>
      </c>
      <c r="X279" s="119">
        <v>2.65</v>
      </c>
      <c r="Y279" s="130">
        <v>3.4550564438998697E-4</v>
      </c>
    </row>
    <row r="280" spans="3:25" x14ac:dyDescent="0.25">
      <c r="C280" s="129">
        <v>265</v>
      </c>
      <c r="D280" s="118">
        <v>2.66</v>
      </c>
      <c r="E280" s="130">
        <v>3.1707932718818603E-5</v>
      </c>
      <c r="G280" s="129">
        <v>265</v>
      </c>
      <c r="H280" s="119">
        <v>2.66</v>
      </c>
      <c r="I280" s="130">
        <v>2.7747767374103901E-5</v>
      </c>
      <c r="K280" s="129">
        <v>265</v>
      </c>
      <c r="L280" s="119">
        <v>2.66</v>
      </c>
      <c r="M280" s="130">
        <v>2.6721843396267802E-4</v>
      </c>
      <c r="O280" s="129">
        <v>265</v>
      </c>
      <c r="P280" s="119">
        <v>2.66</v>
      </c>
      <c r="Q280" s="130">
        <v>2.82096070710066E-5</v>
      </c>
      <c r="S280" s="129">
        <v>265</v>
      </c>
      <c r="T280" s="119">
        <v>2.66</v>
      </c>
      <c r="U280" s="130">
        <v>1.7664732673093101E-3</v>
      </c>
      <c r="W280" s="129">
        <v>265</v>
      </c>
      <c r="X280" s="119">
        <v>2.66</v>
      </c>
      <c r="Y280" s="130">
        <v>3.4281422944966E-4</v>
      </c>
    </row>
    <row r="281" spans="3:25" x14ac:dyDescent="0.25">
      <c r="C281" s="129">
        <v>266</v>
      </c>
      <c r="D281" s="118">
        <v>2.67</v>
      </c>
      <c r="E281" s="130">
        <v>3.1463143382735298E-5</v>
      </c>
      <c r="G281" s="129">
        <v>266</v>
      </c>
      <c r="H281" s="119">
        <v>2.67</v>
      </c>
      <c r="I281" s="130">
        <v>2.7575885066653101E-5</v>
      </c>
      <c r="K281" s="129">
        <v>266</v>
      </c>
      <c r="L281" s="119">
        <v>2.67</v>
      </c>
      <c r="M281" s="130">
        <v>2.6461608810232498E-4</v>
      </c>
      <c r="O281" s="129">
        <v>266</v>
      </c>
      <c r="P281" s="119">
        <v>2.67</v>
      </c>
      <c r="Q281" s="130">
        <v>2.78866411706166E-5</v>
      </c>
      <c r="S281" s="129">
        <v>266</v>
      </c>
      <c r="T281" s="119">
        <v>2.67</v>
      </c>
      <c r="U281" s="130">
        <v>1.7580091675781699E-3</v>
      </c>
      <c r="W281" s="129">
        <v>266</v>
      </c>
      <c r="X281" s="119">
        <v>2.67</v>
      </c>
      <c r="Y281" s="130">
        <v>3.4015734862332102E-4</v>
      </c>
    </row>
    <row r="282" spans="3:25" x14ac:dyDescent="0.25">
      <c r="C282" s="129">
        <v>267</v>
      </c>
      <c r="D282" s="118">
        <v>2.68</v>
      </c>
      <c r="E282" s="130">
        <v>3.1221380749846702E-5</v>
      </c>
      <c r="G282" s="129">
        <v>267</v>
      </c>
      <c r="H282" s="119">
        <v>2.68</v>
      </c>
      <c r="I282" s="130">
        <v>2.74054832410476E-5</v>
      </c>
      <c r="K282" s="129">
        <v>267</v>
      </c>
      <c r="L282" s="119">
        <v>2.68</v>
      </c>
      <c r="M282" s="130">
        <v>2.6204905075803101E-4</v>
      </c>
      <c r="O282" s="129">
        <v>267</v>
      </c>
      <c r="P282" s="119">
        <v>2.68</v>
      </c>
      <c r="Q282" s="130">
        <v>2.7568457794764199E-5</v>
      </c>
      <c r="S282" s="129">
        <v>267</v>
      </c>
      <c r="T282" s="119">
        <v>2.68</v>
      </c>
      <c r="U282" s="130">
        <v>1.74959684889615E-3</v>
      </c>
      <c r="W282" s="129">
        <v>267</v>
      </c>
      <c r="X282" s="119">
        <v>2.68</v>
      </c>
      <c r="Y282" s="130">
        <v>3.3753436062045902E-4</v>
      </c>
    </row>
    <row r="283" spans="3:25" x14ac:dyDescent="0.25">
      <c r="C283" s="129">
        <v>268</v>
      </c>
      <c r="D283" s="118">
        <v>2.69</v>
      </c>
      <c r="E283" s="130">
        <v>3.0982591779729999E-5</v>
      </c>
      <c r="G283" s="129">
        <v>268</v>
      </c>
      <c r="H283" s="119">
        <v>2.69</v>
      </c>
      <c r="I283" s="130">
        <v>2.7236546592553901E-5</v>
      </c>
      <c r="K283" s="129">
        <v>268</v>
      </c>
      <c r="L283" s="119">
        <v>2.69</v>
      </c>
      <c r="M283" s="130">
        <v>2.5951673147989098E-4</v>
      </c>
      <c r="O283" s="129">
        <v>268</v>
      </c>
      <c r="P283" s="119">
        <v>2.69</v>
      </c>
      <c r="Q283" s="130">
        <v>2.7254972937603801E-5</v>
      </c>
      <c r="S283" s="129">
        <v>268</v>
      </c>
      <c r="T283" s="119">
        <v>2.69</v>
      </c>
      <c r="U283" s="130">
        <v>1.7412358779422699E-3</v>
      </c>
      <c r="W283" s="129">
        <v>268</v>
      </c>
      <c r="X283" s="119">
        <v>2.69</v>
      </c>
      <c r="Y283" s="130">
        <v>3.34944639641228E-4</v>
      </c>
    </row>
    <row r="284" spans="3:25" x14ac:dyDescent="0.25">
      <c r="C284" s="129">
        <v>269</v>
      </c>
      <c r="D284" s="118">
        <v>2.7</v>
      </c>
      <c r="E284" s="130">
        <v>3.0746724635280701E-5</v>
      </c>
      <c r="G284" s="129">
        <v>269</v>
      </c>
      <c r="H284" s="119">
        <v>2.7</v>
      </c>
      <c r="I284" s="130">
        <v>2.7069059982361002E-5</v>
      </c>
      <c r="K284" s="129">
        <v>269</v>
      </c>
      <c r="L284" s="119">
        <v>2.7</v>
      </c>
      <c r="M284" s="130">
        <v>2.5701855117691002E-4</v>
      </c>
      <c r="O284" s="129">
        <v>269</v>
      </c>
      <c r="P284" s="119">
        <v>2.7</v>
      </c>
      <c r="Q284" s="130">
        <v>2.69461042522834E-5</v>
      </c>
      <c r="S284" s="129">
        <v>269</v>
      </c>
      <c r="T284" s="119">
        <v>2.7</v>
      </c>
      <c r="U284" s="130">
        <v>1.7329258306149401E-3</v>
      </c>
      <c r="W284" s="129">
        <v>269</v>
      </c>
      <c r="X284" s="119">
        <v>2.7</v>
      </c>
      <c r="Y284" s="130">
        <v>3.3238757492806697E-4</v>
      </c>
    </row>
    <row r="285" spans="3:25" x14ac:dyDescent="0.25">
      <c r="C285" s="129">
        <v>270</v>
      </c>
      <c r="D285" s="118">
        <v>2.71</v>
      </c>
      <c r="E285" s="130">
        <v>3.0513728649810001E-5</v>
      </c>
      <c r="G285" s="129">
        <v>270</v>
      </c>
      <c r="H285" s="119">
        <v>2.71</v>
      </c>
      <c r="I285" s="130">
        <v>2.69030084361781E-5</v>
      </c>
      <c r="K285" s="129">
        <v>270</v>
      </c>
      <c r="L285" s="119">
        <v>2.71</v>
      </c>
      <c r="M285" s="130">
        <v>2.5455394187871399E-4</v>
      </c>
      <c r="O285" s="129">
        <v>270</v>
      </c>
      <c r="P285" s="119">
        <v>2.71</v>
      </c>
      <c r="Q285" s="130">
        <v>2.66417710158476E-5</v>
      </c>
      <c r="S285" s="129">
        <v>270</v>
      </c>
      <c r="T285" s="119">
        <v>2.71</v>
      </c>
      <c r="U285" s="130">
        <v>1.72466629162126E-3</v>
      </c>
      <c r="W285" s="129">
        <v>270</v>
      </c>
      <c r="X285" s="119">
        <v>2.71</v>
      </c>
      <c r="Y285" s="130">
        <v>3.2986257033207301E-4</v>
      </c>
    </row>
    <row r="286" spans="3:25" x14ac:dyDescent="0.25">
      <c r="C286" s="129">
        <v>271</v>
      </c>
      <c r="D286" s="118">
        <v>2.72</v>
      </c>
      <c r="E286" s="130">
        <v>3.0283554295171301E-5</v>
      </c>
      <c r="G286" s="129">
        <v>271</v>
      </c>
      <c r="H286" s="119">
        <v>2.72</v>
      </c>
      <c r="I286" s="130">
        <v>2.6738377142823099E-5</v>
      </c>
      <c r="K286" s="129">
        <v>271</v>
      </c>
      <c r="L286" s="119">
        <v>2.72</v>
      </c>
      <c r="M286" s="130">
        <v>2.5212234650237797E-4</v>
      </c>
      <c r="O286" s="129">
        <v>271</v>
      </c>
      <c r="P286" s="119">
        <v>2.72</v>
      </c>
      <c r="Q286" s="130">
        <v>2.6341894094883699E-5</v>
      </c>
      <c r="S286" s="129">
        <v>271</v>
      </c>
      <c r="T286" s="119">
        <v>2.72</v>
      </c>
      <c r="U286" s="130">
        <v>1.7164568540865999E-3</v>
      </c>
      <c r="W286" s="129">
        <v>271</v>
      </c>
      <c r="X286" s="119">
        <v>2.72</v>
      </c>
      <c r="Y286" s="130">
        <v>3.2736904389353197E-4</v>
      </c>
    </row>
    <row r="287" spans="3:25" x14ac:dyDescent="0.25">
      <c r="C287" s="129">
        <v>272</v>
      </c>
      <c r="D287" s="118">
        <v>2.73</v>
      </c>
      <c r="E287" s="130">
        <v>3.00561531508798E-5</v>
      </c>
      <c r="G287" s="129">
        <v>272</v>
      </c>
      <c r="H287" s="119">
        <v>2.73</v>
      </c>
      <c r="I287" s="130">
        <v>2.6575151452801701E-5</v>
      </c>
      <c r="K287" s="129">
        <v>272</v>
      </c>
      <c r="L287" s="119">
        <v>2.73</v>
      </c>
      <c r="M287" s="130">
        <v>2.4972321862427502E-4</v>
      </c>
      <c r="O287" s="129">
        <v>272</v>
      </c>
      <c r="P287" s="119">
        <v>2.73</v>
      </c>
      <c r="Q287" s="130">
        <v>2.6046395911899599E-5</v>
      </c>
      <c r="S287" s="129">
        <v>272</v>
      </c>
      <c r="T287" s="119">
        <v>2.73</v>
      </c>
      <c r="U287" s="130">
        <v>1.7082971191833599E-3</v>
      </c>
      <c r="W287" s="129">
        <v>272</v>
      </c>
      <c r="X287" s="119">
        <v>2.73</v>
      </c>
      <c r="Y287" s="130">
        <v>3.2490642743615897E-4</v>
      </c>
    </row>
    <row r="288" spans="3:25" x14ac:dyDescent="0.25">
      <c r="C288" s="129">
        <v>273</v>
      </c>
      <c r="D288" s="118">
        <v>2.74</v>
      </c>
      <c r="E288" s="130">
        <v>2.9831477874191999E-5</v>
      </c>
      <c r="G288" s="129">
        <v>273</v>
      </c>
      <c r="H288" s="119">
        <v>2.74</v>
      </c>
      <c r="I288" s="130">
        <v>2.6413333175321499E-5</v>
      </c>
      <c r="K288" s="129">
        <v>273</v>
      </c>
      <c r="L288" s="119">
        <v>2.74</v>
      </c>
      <c r="M288" s="130">
        <v>2.4735602225686297E-4</v>
      </c>
      <c r="O288" s="129">
        <v>273</v>
      </c>
      <c r="P288" s="119">
        <v>2.74</v>
      </c>
      <c r="Q288" s="130">
        <v>2.5755200412419201E-5</v>
      </c>
      <c r="S288" s="129">
        <v>273</v>
      </c>
      <c r="T288" s="119">
        <v>2.74</v>
      </c>
      <c r="U288" s="130">
        <v>1.7001866957780799E-3</v>
      </c>
      <c r="W288" s="129">
        <v>273</v>
      </c>
      <c r="X288" s="119">
        <v>2.74</v>
      </c>
      <c r="Y288" s="130">
        <v>3.22474166174518E-4</v>
      </c>
    </row>
    <row r="289" spans="3:25" x14ac:dyDescent="0.25">
      <c r="C289" s="129">
        <v>274</v>
      </c>
      <c r="D289" s="118">
        <v>2.75</v>
      </c>
      <c r="E289" s="130">
        <v>2.96094821711115E-5</v>
      </c>
      <c r="G289" s="129">
        <v>274</v>
      </c>
      <c r="H289" s="119">
        <v>2.75</v>
      </c>
      <c r="I289" s="130">
        <v>2.6253062939339302E-5</v>
      </c>
      <c r="K289" s="129">
        <v>274</v>
      </c>
      <c r="L289" s="119">
        <v>2.75</v>
      </c>
      <c r="M289" s="130">
        <v>2.4502023163027999E-4</v>
      </c>
      <c r="O289" s="129">
        <v>274</v>
      </c>
      <c r="P289" s="119">
        <v>2.75</v>
      </c>
      <c r="Q289" s="130">
        <v>2.5468233032781102E-5</v>
      </c>
      <c r="S289" s="129">
        <v>274</v>
      </c>
      <c r="T289" s="119">
        <v>2.75</v>
      </c>
      <c r="U289" s="130">
        <v>1.6921252000959199E-3</v>
      </c>
      <c r="W289" s="129">
        <v>274</v>
      </c>
      <c r="X289" s="119">
        <v>2.75</v>
      </c>
      <c r="Y289" s="130">
        <v>3.20071718334158E-4</v>
      </c>
    </row>
    <row r="290" spans="3:25" x14ac:dyDescent="0.25">
      <c r="C290" s="129">
        <v>275</v>
      </c>
      <c r="D290" s="118">
        <v>2.76</v>
      </c>
      <c r="E290" s="130">
        <v>2.9390120768289501E-5</v>
      </c>
      <c r="G290" s="129">
        <v>275</v>
      </c>
      <c r="H290" s="119">
        <v>2.76</v>
      </c>
      <c r="I290" s="130">
        <v>2.6094151048140902E-5</v>
      </c>
      <c r="K290" s="129">
        <v>275</v>
      </c>
      <c r="L290" s="119">
        <v>2.76</v>
      </c>
      <c r="M290" s="130">
        <v>2.42715330978684E-4</v>
      </c>
      <c r="O290" s="129">
        <v>275</v>
      </c>
      <c r="P290" s="119">
        <v>2.76</v>
      </c>
      <c r="Q290" s="130">
        <v>2.51854206686286E-5</v>
      </c>
      <c r="S290" s="129">
        <v>275</v>
      </c>
      <c r="T290" s="119">
        <v>2.76</v>
      </c>
      <c r="U290" s="130">
        <v>1.6841122554018099E-3</v>
      </c>
      <c r="W290" s="129">
        <v>275</v>
      </c>
      <c r="X290" s="119">
        <v>2.76</v>
      </c>
      <c r="Y290" s="130">
        <v>3.1769855478403798E-4</v>
      </c>
    </row>
    <row r="291" spans="3:25" x14ac:dyDescent="0.25">
      <c r="C291" s="129">
        <v>276</v>
      </c>
      <c r="D291" s="118">
        <v>2.77</v>
      </c>
      <c r="E291" s="130">
        <v>2.9173349385789299E-5</v>
      </c>
      <c r="G291" s="129">
        <v>276</v>
      </c>
      <c r="H291" s="119">
        <v>2.77</v>
      </c>
      <c r="I291" s="130">
        <v>2.5936583578505798E-5</v>
      </c>
      <c r="K291" s="129">
        <v>276</v>
      </c>
      <c r="L291" s="119">
        <v>2.77</v>
      </c>
      <c r="M291" s="130">
        <v>2.40440814331222E-4</v>
      </c>
      <c r="O291" s="129">
        <v>276</v>
      </c>
      <c r="P291" s="119">
        <v>2.77</v>
      </c>
      <c r="Q291" s="130">
        <v>2.4906691644077001E-5</v>
      </c>
      <c r="S291" s="129">
        <v>276</v>
      </c>
      <c r="T291" s="119">
        <v>2.77</v>
      </c>
      <c r="U291" s="130">
        <v>1.67614749169732E-3</v>
      </c>
      <c r="W291" s="129">
        <v>276</v>
      </c>
      <c r="X291" s="119">
        <v>2.77</v>
      </c>
      <c r="Y291" s="130">
        <v>3.1535415868076498E-4</v>
      </c>
    </row>
    <row r="292" spans="3:25" x14ac:dyDescent="0.25">
      <c r="C292" s="129">
        <v>277</v>
      </c>
      <c r="D292" s="118">
        <v>2.78</v>
      </c>
      <c r="E292" s="130">
        <v>2.89591247106866E-5</v>
      </c>
      <c r="G292" s="129">
        <v>277</v>
      </c>
      <c r="H292" s="119">
        <v>2.78</v>
      </c>
      <c r="I292" s="130">
        <v>2.5780346759478601E-5</v>
      </c>
      <c r="K292" s="129">
        <v>277</v>
      </c>
      <c r="L292" s="119">
        <v>2.78</v>
      </c>
      <c r="M292" s="130">
        <v>2.38196185307535E-4</v>
      </c>
      <c r="O292" s="129">
        <v>277</v>
      </c>
      <c r="P292" s="119">
        <v>2.78</v>
      </c>
      <c r="Q292" s="130">
        <v>2.4631975681546002E-5</v>
      </c>
      <c r="S292" s="129">
        <v>277</v>
      </c>
      <c r="T292" s="119">
        <v>2.78</v>
      </c>
      <c r="U292" s="130">
        <v>1.6682305454326001E-3</v>
      </c>
      <c r="W292" s="129">
        <v>277</v>
      </c>
      <c r="X292" s="119">
        <v>2.78</v>
      </c>
      <c r="Y292" s="130">
        <v>3.1303802512425898E-4</v>
      </c>
    </row>
    <row r="293" spans="3:25" x14ac:dyDescent="0.25">
      <c r="C293" s="129">
        <v>278</v>
      </c>
      <c r="D293" s="118">
        <v>2.79</v>
      </c>
      <c r="E293" s="130">
        <v>2.8747404371474701E-5</v>
      </c>
      <c r="G293" s="129">
        <v>278</v>
      </c>
      <c r="H293" s="119">
        <v>2.79</v>
      </c>
      <c r="I293" s="130">
        <v>2.5625426970974699E-5</v>
      </c>
      <c r="K293" s="129">
        <v>278</v>
      </c>
      <c r="L293" s="119">
        <v>2.79</v>
      </c>
      <c r="M293" s="130">
        <v>2.3598095691772E-4</v>
      </c>
      <c r="O293" s="129">
        <v>278</v>
      </c>
      <c r="P293" s="119">
        <v>2.79</v>
      </c>
      <c r="Q293" s="130">
        <v>2.4361203872242001E-5</v>
      </c>
      <c r="S293" s="129">
        <v>278</v>
      </c>
      <c r="T293" s="119">
        <v>2.79</v>
      </c>
      <c r="U293" s="130">
        <v>1.6603610592325999E-3</v>
      </c>
      <c r="W293" s="129">
        <v>278</v>
      </c>
      <c r="X293" s="119">
        <v>2.79</v>
      </c>
      <c r="Y293" s="130">
        <v>3.1074966082442603E-4</v>
      </c>
    </row>
    <row r="294" spans="3:25" x14ac:dyDescent="0.25">
      <c r="C294" s="129">
        <v>279</v>
      </c>
      <c r="D294" s="118">
        <v>2.8</v>
      </c>
      <c r="E294" s="130">
        <v>2.8538146913251001E-5</v>
      </c>
      <c r="G294" s="129">
        <v>279</v>
      </c>
      <c r="H294" s="119">
        <v>2.8</v>
      </c>
      <c r="I294" s="130">
        <v>2.5471810742385099E-5</v>
      </c>
      <c r="K294" s="129">
        <v>279</v>
      </c>
      <c r="L294" s="119">
        <v>2.8</v>
      </c>
      <c r="M294" s="130">
        <v>2.33794651366634E-4</v>
      </c>
      <c r="O294" s="129">
        <v>279</v>
      </c>
      <c r="P294" s="119">
        <v>2.8</v>
      </c>
      <c r="Q294" s="130">
        <v>2.4094308647279399E-5</v>
      </c>
      <c r="S294" s="129">
        <v>279</v>
      </c>
      <c r="T294" s="119">
        <v>2.8</v>
      </c>
      <c r="U294" s="130">
        <v>1.6525386816369E-3</v>
      </c>
      <c r="W294" s="129">
        <v>279</v>
      </c>
      <c r="X294" s="119">
        <v>2.8</v>
      </c>
      <c r="Y294" s="130">
        <v>3.08488583778459E-4</v>
      </c>
    </row>
    <row r="295" spans="3:25" x14ac:dyDescent="0.25">
      <c r="C295" s="129">
        <v>280</v>
      </c>
      <c r="D295" s="118">
        <v>2.81</v>
      </c>
      <c r="E295" s="130">
        <v>2.8331311773654501E-5</v>
      </c>
      <c r="G295" s="129">
        <v>280</v>
      </c>
      <c r="H295" s="119">
        <v>2.81</v>
      </c>
      <c r="I295" s="130">
        <v>2.5319484751176499E-5</v>
      </c>
      <c r="K295" s="129">
        <v>280</v>
      </c>
      <c r="L295" s="119">
        <v>2.81</v>
      </c>
      <c r="M295" s="130">
        <v>2.3163679986247399E-4</v>
      </c>
      <c r="O295" s="129">
        <v>280</v>
      </c>
      <c r="P295" s="119">
        <v>2.81</v>
      </c>
      <c r="Q295" s="130">
        <v>2.3831223749429401E-5</v>
      </c>
      <c r="S295" s="129">
        <v>280</v>
      </c>
      <c r="T295" s="119">
        <v>2.81</v>
      </c>
      <c r="U295" s="130">
        <v>1.6447630668524999E-3</v>
      </c>
      <c r="W295" s="129">
        <v>280</v>
      </c>
      <c r="X295" s="119">
        <v>2.81</v>
      </c>
      <c r="Y295" s="130">
        <v>3.06254322958386E-4</v>
      </c>
    </row>
    <row r="296" spans="3:25" x14ac:dyDescent="0.25">
      <c r="C296" s="129">
        <v>281</v>
      </c>
      <c r="D296" s="118">
        <v>2.82</v>
      </c>
      <c r="E296" s="130">
        <v>2.8126859259532099E-5</v>
      </c>
      <c r="G296" s="129">
        <v>281</v>
      </c>
      <c r="H296" s="119">
        <v>2.82</v>
      </c>
      <c r="I296" s="130">
        <v>2.5168435821491099E-5</v>
      </c>
      <c r="K296" s="129">
        <v>281</v>
      </c>
      <c r="L296" s="119">
        <v>2.82</v>
      </c>
      <c r="M296" s="130">
        <v>2.29506942429526E-4</v>
      </c>
      <c r="O296" s="129">
        <v>281</v>
      </c>
      <c r="P296" s="119">
        <v>2.82</v>
      </c>
      <c r="Q296" s="130">
        <v>2.36825580358494E-5</v>
      </c>
      <c r="S296" s="129">
        <v>281</v>
      </c>
      <c r="T296" s="119">
        <v>2.82</v>
      </c>
      <c r="U296" s="130">
        <v>1.6370338745189401E-3</v>
      </c>
      <c r="W296" s="129">
        <v>281</v>
      </c>
      <c r="X296" s="119">
        <v>2.82</v>
      </c>
      <c r="Y296" s="130">
        <v>3.0404641800851201E-4</v>
      </c>
    </row>
    <row r="297" spans="3:25" x14ac:dyDescent="0.25">
      <c r="C297" s="129">
        <v>282</v>
      </c>
      <c r="D297" s="118">
        <v>2.83</v>
      </c>
      <c r="E297" s="130">
        <v>2.7924750524307899E-5</v>
      </c>
      <c r="G297" s="129">
        <v>282</v>
      </c>
      <c r="H297" s="119">
        <v>2.83</v>
      </c>
      <c r="I297" s="130">
        <v>2.5018650922744799E-5</v>
      </c>
      <c r="K297" s="129">
        <v>282</v>
      </c>
      <c r="L297" s="119">
        <v>2.83</v>
      </c>
      <c r="M297" s="130">
        <v>2.27404627725E-4</v>
      </c>
      <c r="O297" s="129">
        <v>282</v>
      </c>
      <c r="P297" s="119">
        <v>2.83</v>
      </c>
      <c r="Q297" s="130">
        <v>2.3541579575730501E-5</v>
      </c>
      <c r="S297" s="129">
        <v>282</v>
      </c>
      <c r="T297" s="119">
        <v>2.83</v>
      </c>
      <c r="U297" s="130">
        <v>1.6293507694851101E-3</v>
      </c>
      <c r="W297" s="129">
        <v>282</v>
      </c>
      <c r="X297" s="119">
        <v>2.83</v>
      </c>
      <c r="Y297" s="130">
        <v>3.0186441895241198E-4</v>
      </c>
    </row>
    <row r="298" spans="3:25" x14ac:dyDescent="0.25">
      <c r="C298" s="129">
        <v>283</v>
      </c>
      <c r="D298" s="118">
        <v>2.84</v>
      </c>
      <c r="E298" s="130">
        <v>2.7724947546031199E-5</v>
      </c>
      <c r="G298" s="129">
        <v>283</v>
      </c>
      <c r="H298" s="119">
        <v>2.84</v>
      </c>
      <c r="I298" s="130">
        <v>2.4870274911173101E-5</v>
      </c>
      <c r="K298" s="129">
        <v>283</v>
      </c>
      <c r="L298" s="119">
        <v>2.84</v>
      </c>
      <c r="M298" s="130">
        <v>2.25329412859873E-4</v>
      </c>
      <c r="O298" s="129">
        <v>283</v>
      </c>
      <c r="P298" s="119">
        <v>2.84</v>
      </c>
      <c r="Q298" s="130">
        <v>2.3401838697904398E-5</v>
      </c>
      <c r="S298" s="129">
        <v>283</v>
      </c>
      <c r="T298" s="119">
        <v>2.84</v>
      </c>
      <c r="U298" s="130">
        <v>1.62171342159728E-3</v>
      </c>
      <c r="W298" s="129">
        <v>283</v>
      </c>
      <c r="X298" s="119">
        <v>2.84</v>
      </c>
      <c r="Y298" s="130">
        <v>2.9970788590912999E-4</v>
      </c>
    </row>
    <row r="299" spans="3:25" x14ac:dyDescent="0.25">
      <c r="C299" s="129">
        <v>284</v>
      </c>
      <c r="D299" s="118">
        <v>2.85</v>
      </c>
      <c r="E299" s="130">
        <v>2.7527413106083601E-5</v>
      </c>
      <c r="G299" s="129">
        <v>284</v>
      </c>
      <c r="H299" s="119">
        <v>2.85</v>
      </c>
      <c r="I299" s="130">
        <v>2.4723139968471699E-5</v>
      </c>
      <c r="K299" s="129">
        <v>284</v>
      </c>
      <c r="L299" s="119">
        <v>2.85</v>
      </c>
      <c r="M299" s="130">
        <v>2.23280863223641E-4</v>
      </c>
      <c r="O299" s="129">
        <v>284</v>
      </c>
      <c r="P299" s="119">
        <v>2.85</v>
      </c>
      <c r="Q299" s="130">
        <v>2.3263248676071401E-5</v>
      </c>
      <c r="S299" s="129">
        <v>284</v>
      </c>
      <c r="T299" s="119">
        <v>2.85</v>
      </c>
      <c r="U299" s="130">
        <v>1.6141215054976299E-3</v>
      </c>
      <c r="W299" s="129">
        <v>284</v>
      </c>
      <c r="X299" s="119">
        <v>2.85</v>
      </c>
      <c r="Y299" s="130">
        <v>2.9757638881828402E-4</v>
      </c>
    </row>
    <row r="300" spans="3:25" x14ac:dyDescent="0.25">
      <c r="C300" s="129">
        <v>285</v>
      </c>
      <c r="D300" s="118">
        <v>2.86</v>
      </c>
      <c r="E300" s="130">
        <v>2.73321107685182E-5</v>
      </c>
      <c r="G300" s="129">
        <v>285</v>
      </c>
      <c r="H300" s="119">
        <v>2.86</v>
      </c>
      <c r="I300" s="130">
        <v>2.4577227273314099E-5</v>
      </c>
      <c r="K300" s="129">
        <v>285</v>
      </c>
      <c r="L300" s="119">
        <v>2.86</v>
      </c>
      <c r="M300" s="130">
        <v>2.2125855231290299E-4</v>
      </c>
      <c r="O300" s="129">
        <v>285</v>
      </c>
      <c r="P300" s="119">
        <v>2.86</v>
      </c>
      <c r="Q300" s="130">
        <v>2.31257983533237E-5</v>
      </c>
      <c r="S300" s="129">
        <v>285</v>
      </c>
      <c r="T300" s="119">
        <v>2.86</v>
      </c>
      <c r="U300" s="130">
        <v>1.6065747004330401E-3</v>
      </c>
      <c r="W300" s="129">
        <v>285</v>
      </c>
      <c r="X300" s="119">
        <v>2.86</v>
      </c>
      <c r="Y300" s="130">
        <v>2.9546950717375002E-4</v>
      </c>
    </row>
    <row r="301" spans="3:25" x14ac:dyDescent="0.25">
      <c r="C301" s="129">
        <v>286</v>
      </c>
      <c r="D301" s="118">
        <v>2.87</v>
      </c>
      <c r="E301" s="130">
        <v>2.7139004860015699E-5</v>
      </c>
      <c r="G301" s="129">
        <v>286</v>
      </c>
      <c r="H301" s="119">
        <v>2.87</v>
      </c>
      <c r="I301" s="130">
        <v>2.44325244380929E-5</v>
      </c>
      <c r="K301" s="129">
        <v>286</v>
      </c>
      <c r="L301" s="119">
        <v>2.87</v>
      </c>
      <c r="M301" s="130">
        <v>2.1926206156370299E-4</v>
      </c>
      <c r="O301" s="129">
        <v>286</v>
      </c>
      <c r="P301" s="119">
        <v>2.87</v>
      </c>
      <c r="Q301" s="130">
        <v>2.2989476676254E-5</v>
      </c>
      <c r="S301" s="129">
        <v>286</v>
      </c>
      <c r="T301" s="119">
        <v>2.87</v>
      </c>
      <c r="U301" s="130">
        <v>1.5990726900732999E-3</v>
      </c>
      <c r="W301" s="129">
        <v>286</v>
      </c>
      <c r="X301" s="119">
        <v>2.87</v>
      </c>
      <c r="Y301" s="130">
        <v>2.93386829765634E-4</v>
      </c>
    </row>
    <row r="302" spans="3:25" x14ac:dyDescent="0.25">
      <c r="C302" s="129">
        <v>287</v>
      </c>
      <c r="D302" s="118">
        <v>2.88</v>
      </c>
      <c r="E302" s="130">
        <v>2.69480604504326E-5</v>
      </c>
      <c r="G302" s="129">
        <v>287</v>
      </c>
      <c r="H302" s="119">
        <v>2.88</v>
      </c>
      <c r="I302" s="130">
        <v>2.42890192117253E-5</v>
      </c>
      <c r="K302" s="129">
        <v>287</v>
      </c>
      <c r="L302" s="119">
        <v>2.88</v>
      </c>
      <c r="M302" s="130">
        <v>2.1729098018752999E-4</v>
      </c>
      <c r="O302" s="129">
        <v>287</v>
      </c>
      <c r="P302" s="119">
        <v>2.88</v>
      </c>
      <c r="Q302" s="130">
        <v>2.28542726947262E-5</v>
      </c>
      <c r="S302" s="129">
        <v>287</v>
      </c>
      <c r="T302" s="119">
        <v>2.88</v>
      </c>
      <c r="U302" s="130">
        <v>1.5916151623386E-3</v>
      </c>
      <c r="W302" s="129">
        <v>287</v>
      </c>
      <c r="X302" s="119">
        <v>2.88</v>
      </c>
      <c r="Y302" s="130">
        <v>2.9132795443026098E-4</v>
      </c>
    </row>
    <row r="303" spans="3:25" x14ac:dyDescent="0.25">
      <c r="C303" s="129">
        <v>288</v>
      </c>
      <c r="D303" s="118">
        <v>2.89</v>
      </c>
      <c r="E303" s="130">
        <v>2.67592433339236E-5</v>
      </c>
      <c r="G303" s="129">
        <v>288</v>
      </c>
      <c r="H303" s="119">
        <v>2.89</v>
      </c>
      <c r="I303" s="130">
        <v>2.4146699478304798E-5</v>
      </c>
      <c r="K303" s="129">
        <v>288</v>
      </c>
      <c r="L303" s="119">
        <v>2.89</v>
      </c>
      <c r="M303" s="130">
        <v>2.15344905010916E-4</v>
      </c>
      <c r="O303" s="129">
        <v>288</v>
      </c>
      <c r="P303" s="119">
        <v>2.89</v>
      </c>
      <c r="Q303" s="130">
        <v>2.2720288092894598E-5</v>
      </c>
      <c r="S303" s="129">
        <v>288</v>
      </c>
      <c r="T303" s="119">
        <v>2.89</v>
      </c>
      <c r="U303" s="130">
        <v>1.58420180923566E-3</v>
      </c>
      <c r="W303" s="129">
        <v>288</v>
      </c>
      <c r="X303" s="119">
        <v>2.89</v>
      </c>
      <c r="Y303" s="130">
        <v>2.8929248780787701E-4</v>
      </c>
    </row>
    <row r="304" spans="3:25" x14ac:dyDescent="0.25">
      <c r="C304" s="129">
        <v>289</v>
      </c>
      <c r="D304" s="118">
        <v>2.9</v>
      </c>
      <c r="E304" s="130">
        <v>2.6572520010619599E-5</v>
      </c>
      <c r="G304" s="129">
        <v>289</v>
      </c>
      <c r="H304" s="119">
        <v>2.9</v>
      </c>
      <c r="I304" s="130">
        <v>2.4005553255754399E-5</v>
      </c>
      <c r="K304" s="129">
        <v>289</v>
      </c>
      <c r="L304" s="119">
        <v>2.9</v>
      </c>
      <c r="M304" s="130">
        <v>2.1342344031854599E-4</v>
      </c>
      <c r="O304" s="129">
        <v>289</v>
      </c>
      <c r="P304" s="119">
        <v>2.9</v>
      </c>
      <c r="Q304" s="130">
        <v>2.2587443293756099E-5</v>
      </c>
      <c r="S304" s="129">
        <v>289</v>
      </c>
      <c r="T304" s="119">
        <v>2.9</v>
      </c>
      <c r="U304" s="130">
        <v>1.57683232670204E-3</v>
      </c>
      <c r="W304" s="129">
        <v>289</v>
      </c>
      <c r="X304" s="119">
        <v>2.9</v>
      </c>
      <c r="Y304" s="130">
        <v>2.8728004510783598E-4</v>
      </c>
    </row>
    <row r="305" spans="3:25" x14ac:dyDescent="0.25">
      <c r="C305" s="129">
        <v>290</v>
      </c>
      <c r="D305" s="118">
        <v>2.91</v>
      </c>
      <c r="E305" s="130">
        <v>2.63878576688432E-5</v>
      </c>
      <c r="G305" s="129">
        <v>290</v>
      </c>
      <c r="H305" s="119">
        <v>2.91</v>
      </c>
      <c r="I305" s="130">
        <v>2.3865568694483401E-5</v>
      </c>
      <c r="K305" s="129">
        <v>290</v>
      </c>
      <c r="L305" s="119">
        <v>2.91</v>
      </c>
      <c r="M305" s="130">
        <v>2.11526197699792E-4</v>
      </c>
      <c r="O305" s="129">
        <v>290</v>
      </c>
      <c r="P305" s="119">
        <v>2.91</v>
      </c>
      <c r="Q305" s="130">
        <v>2.2455680477573501E-5</v>
      </c>
      <c r="S305" s="129">
        <v>290</v>
      </c>
      <c r="T305" s="119">
        <v>2.91</v>
      </c>
      <c r="U305" s="130">
        <v>1.56950641445846E-3</v>
      </c>
      <c r="W305" s="129">
        <v>290</v>
      </c>
      <c r="X305" s="119">
        <v>2.91</v>
      </c>
      <c r="Y305" s="130">
        <v>2.8529024988097301E-4</v>
      </c>
    </row>
    <row r="306" spans="3:25" x14ac:dyDescent="0.25">
      <c r="C306" s="129">
        <v>291</v>
      </c>
      <c r="D306" s="118">
        <v>2.92</v>
      </c>
      <c r="E306" s="130">
        <v>2.6205224167842201E-5</v>
      </c>
      <c r="G306" s="129">
        <v>291</v>
      </c>
      <c r="H306" s="119">
        <v>2.92</v>
      </c>
      <c r="I306" s="130">
        <v>2.37267340760477E-5</v>
      </c>
      <c r="K306" s="129">
        <v>291</v>
      </c>
      <c r="L306" s="119">
        <v>2.92</v>
      </c>
      <c r="M306" s="130">
        <v>2.0965279589862601E-4</v>
      </c>
      <c r="O306" s="129">
        <v>291</v>
      </c>
      <c r="P306" s="119">
        <v>2.92</v>
      </c>
      <c r="Q306" s="130">
        <v>2.2324989179443398E-5</v>
      </c>
      <c r="S306" s="129">
        <v>291</v>
      </c>
      <c r="T306" s="119">
        <v>2.92</v>
      </c>
      <c r="U306" s="130">
        <v>1.5622237758684801E-3</v>
      </c>
      <c r="W306" s="129">
        <v>291</v>
      </c>
      <c r="X306" s="119">
        <v>2.92</v>
      </c>
      <c r="Y306" s="130">
        <v>2.8332273379897001E-4</v>
      </c>
    </row>
    <row r="307" spans="3:25" x14ac:dyDescent="0.25">
      <c r="C307" s="129">
        <v>292</v>
      </c>
      <c r="D307" s="118">
        <v>2.93</v>
      </c>
      <c r="E307" s="130">
        <v>2.6024588021026999E-5</v>
      </c>
      <c r="G307" s="129">
        <v>292</v>
      </c>
      <c r="H307" s="119">
        <v>2.93</v>
      </c>
      <c r="I307" s="130">
        <v>2.3589041834152699E-5</v>
      </c>
      <c r="K307" s="129">
        <v>292</v>
      </c>
      <c r="L307" s="119">
        <v>2.93</v>
      </c>
      <c r="M307" s="130">
        <v>2.07802860666803E-4</v>
      </c>
      <c r="O307" s="129">
        <v>292</v>
      </c>
      <c r="P307" s="119">
        <v>2.93</v>
      </c>
      <c r="Q307" s="130">
        <v>2.21953590342624E-5</v>
      </c>
      <c r="S307" s="129">
        <v>292</v>
      </c>
      <c r="T307" s="119">
        <v>2.93</v>
      </c>
      <c r="U307" s="130">
        <v>1.5549841178052999E-3</v>
      </c>
      <c r="W307" s="129">
        <v>292</v>
      </c>
      <c r="X307" s="119">
        <v>2.93</v>
      </c>
      <c r="Y307" s="130">
        <v>2.8137713644042398E-4</v>
      </c>
    </row>
    <row r="308" spans="3:25" x14ac:dyDescent="0.25">
      <c r="C308" s="129">
        <v>293</v>
      </c>
      <c r="D308" s="118">
        <v>2.94</v>
      </c>
      <c r="E308" s="130">
        <v>2.58459183796936E-5</v>
      </c>
      <c r="G308" s="129">
        <v>293</v>
      </c>
      <c r="H308" s="119">
        <v>2.94</v>
      </c>
      <c r="I308" s="130">
        <v>2.3452614127508499E-5</v>
      </c>
      <c r="K308" s="129">
        <v>293</v>
      </c>
      <c r="L308" s="119">
        <v>2.94</v>
      </c>
      <c r="M308" s="130">
        <v>2.05976024620266E-4</v>
      </c>
      <c r="O308" s="129">
        <v>293</v>
      </c>
      <c r="P308" s="119">
        <v>2.94</v>
      </c>
      <c r="Q308" s="130">
        <v>2.20667797763338E-5</v>
      </c>
      <c r="S308" s="129">
        <v>293</v>
      </c>
      <c r="T308" s="119">
        <v>2.94</v>
      </c>
      <c r="U308" s="130">
        <v>1.5477871505253499E-3</v>
      </c>
      <c r="W308" s="129">
        <v>293</v>
      </c>
      <c r="X308" s="119">
        <v>2.94</v>
      </c>
      <c r="Y308" s="130">
        <v>2.7945310508343797E-4</v>
      </c>
    </row>
    <row r="309" spans="3:25" x14ac:dyDescent="0.25">
      <c r="C309" s="129">
        <v>294</v>
      </c>
      <c r="D309" s="118">
        <v>2.95</v>
      </c>
      <c r="E309" s="130">
        <v>2.5669185017216799E-5</v>
      </c>
      <c r="G309" s="129">
        <v>294</v>
      </c>
      <c r="H309" s="119">
        <v>2.95</v>
      </c>
      <c r="I309" s="130">
        <v>2.3317298942117999E-5</v>
      </c>
      <c r="K309" s="129">
        <v>294</v>
      </c>
      <c r="L309" s="119">
        <v>2.95</v>
      </c>
      <c r="M309" s="130">
        <v>2.0417192709869201E-4</v>
      </c>
      <c r="O309" s="129">
        <v>294</v>
      </c>
      <c r="P309" s="119">
        <v>2.95</v>
      </c>
      <c r="Q309" s="130">
        <v>2.1939276357869898E-5</v>
      </c>
      <c r="S309" s="129">
        <v>294</v>
      </c>
      <c r="T309" s="119">
        <v>2.95</v>
      </c>
      <c r="U309" s="130">
        <v>1.54063258754824E-3</v>
      </c>
      <c r="W309" s="129">
        <v>294</v>
      </c>
      <c r="X309" s="119">
        <v>2.95</v>
      </c>
      <c r="Y309" s="130">
        <v>2.7755029450447397E-4</v>
      </c>
    </row>
    <row r="310" spans="3:25" x14ac:dyDescent="0.25">
      <c r="C310" s="129">
        <v>295</v>
      </c>
      <c r="D310" s="118">
        <v>2.96</v>
      </c>
      <c r="E310" s="130">
        <v>2.54943583136992E-5</v>
      </c>
      <c r="G310" s="129">
        <v>295</v>
      </c>
      <c r="H310" s="119">
        <v>2.96</v>
      </c>
      <c r="I310" s="130">
        <v>2.31830851340594E-5</v>
      </c>
      <c r="K310" s="129">
        <v>295</v>
      </c>
      <c r="L310" s="119">
        <v>2.96</v>
      </c>
      <c r="M310" s="130">
        <v>2.0239021402811499E-4</v>
      </c>
      <c r="O310" s="129">
        <v>295</v>
      </c>
      <c r="P310" s="119">
        <v>2.96</v>
      </c>
      <c r="Q310" s="130">
        <v>2.18129119540595E-5</v>
      </c>
      <c r="S310" s="129">
        <v>295</v>
      </c>
      <c r="T310" s="119">
        <v>2.96</v>
      </c>
      <c r="U310" s="130">
        <v>1.53352014554289E-3</v>
      </c>
      <c r="W310" s="129">
        <v>295</v>
      </c>
      <c r="X310" s="119">
        <v>2.96</v>
      </c>
      <c r="Y310" s="130">
        <v>2.7566836678329299E-4</v>
      </c>
    </row>
    <row r="311" spans="3:25" x14ac:dyDescent="0.25">
      <c r="C311" s="129">
        <v>296</v>
      </c>
      <c r="D311" s="118">
        <v>2.97</v>
      </c>
      <c r="E311" s="130">
        <v>2.5321409241059701E-5</v>
      </c>
      <c r="G311" s="129">
        <v>296</v>
      </c>
      <c r="H311" s="119">
        <v>2.97</v>
      </c>
      <c r="I311" s="130">
        <v>2.3049961682503598E-5</v>
      </c>
      <c r="K311" s="129">
        <v>296</v>
      </c>
      <c r="L311" s="119">
        <v>2.97</v>
      </c>
      <c r="M311" s="130">
        <v>2.00630537786551E-4</v>
      </c>
      <c r="O311" s="129">
        <v>296</v>
      </c>
      <c r="P311" s="119">
        <v>2.97</v>
      </c>
      <c r="Q311" s="130">
        <v>2.1687565102723798E-5</v>
      </c>
      <c r="S311" s="129">
        <v>296</v>
      </c>
      <c r="T311" s="119">
        <v>2.97</v>
      </c>
      <c r="U311" s="130">
        <v>1.52644954421941E-3</v>
      </c>
      <c r="W311" s="129">
        <v>296</v>
      </c>
      <c r="X311" s="119">
        <v>2.97</v>
      </c>
      <c r="Y311" s="130">
        <v>2.7380699111374801E-4</v>
      </c>
    </row>
    <row r="312" spans="3:25" x14ac:dyDescent="0.25">
      <c r="C312" s="129">
        <v>297</v>
      </c>
      <c r="D312" s="118">
        <v>2.98</v>
      </c>
      <c r="E312" s="130">
        <v>2.5150309348549999E-5</v>
      </c>
      <c r="G312" s="129">
        <v>297</v>
      </c>
      <c r="H312" s="119">
        <v>2.98</v>
      </c>
      <c r="I312" s="130">
        <v>2.2917917688439902E-5</v>
      </c>
      <c r="K312" s="129">
        <v>297</v>
      </c>
      <c r="L312" s="119">
        <v>2.98</v>
      </c>
      <c r="M312" s="130">
        <v>1.9889255707256599E-4</v>
      </c>
      <c r="O312" s="129">
        <v>297</v>
      </c>
      <c r="P312" s="119">
        <v>2.98</v>
      </c>
      <c r="Q312" s="130">
        <v>2.1563225997696699E-5</v>
      </c>
      <c r="S312" s="129">
        <v>297</v>
      </c>
      <c r="T312" s="119">
        <v>2.98</v>
      </c>
      <c r="U312" s="130">
        <v>1.5194205062264399E-3</v>
      </c>
      <c r="W312" s="129">
        <v>297</v>
      </c>
      <c r="X312" s="119">
        <v>2.98</v>
      </c>
      <c r="Y312" s="130">
        <v>2.7196584362025502E-4</v>
      </c>
    </row>
    <row r="313" spans="3:25" x14ac:dyDescent="0.25">
      <c r="C313" s="129">
        <v>298</v>
      </c>
      <c r="D313" s="118">
        <v>2.99</v>
      </c>
      <c r="E313" s="130">
        <v>2.4981030748681501E-5</v>
      </c>
      <c r="G313" s="129">
        <v>298</v>
      </c>
      <c r="H313" s="119">
        <v>2.99</v>
      </c>
      <c r="I313" s="130">
        <v>2.2786942373406701E-5</v>
      </c>
      <c r="K313" s="129">
        <v>298</v>
      </c>
      <c r="L313" s="119">
        <v>2.99</v>
      </c>
      <c r="M313" s="130">
        <v>1.9717593677671101E-4</v>
      </c>
      <c r="O313" s="129">
        <v>298</v>
      </c>
      <c r="P313" s="119">
        <v>2.99</v>
      </c>
      <c r="Q313" s="130">
        <v>2.14398849283198E-5</v>
      </c>
      <c r="S313" s="129">
        <v>298</v>
      </c>
      <c r="T313" s="119">
        <v>2.99</v>
      </c>
      <c r="U313" s="130">
        <v>1.5124327570538801E-3</v>
      </c>
      <c r="W313" s="129">
        <v>298</v>
      </c>
      <c r="X313" s="119">
        <v>2.99</v>
      </c>
      <c r="Y313" s="130">
        <v>2.70144607179743E-4</v>
      </c>
    </row>
    <row r="314" spans="3:25" x14ac:dyDescent="0.25">
      <c r="C314" s="129">
        <v>299</v>
      </c>
      <c r="D314" s="118">
        <v>3</v>
      </c>
      <c r="E314" s="130">
        <v>2.4813546103554401E-5</v>
      </c>
      <c r="G314" s="129">
        <v>299</v>
      </c>
      <c r="H314" s="119">
        <v>3</v>
      </c>
      <c r="I314" s="130">
        <v>2.26570250782286E-5</v>
      </c>
      <c r="K314" s="129">
        <v>299</v>
      </c>
      <c r="L314" s="119">
        <v>3</v>
      </c>
      <c r="M314" s="130">
        <v>1.9548034785577499E-4</v>
      </c>
      <c r="O314" s="129">
        <v>299</v>
      </c>
      <c r="P314" s="119">
        <v>3</v>
      </c>
      <c r="Q314" s="130">
        <v>2.1317532278937099E-5</v>
      </c>
      <c r="S314" s="129">
        <v>299</v>
      </c>
      <c r="T314" s="119">
        <v>3</v>
      </c>
      <c r="U314" s="130">
        <v>1.5054860249404201E-3</v>
      </c>
      <c r="W314" s="129">
        <v>299</v>
      </c>
      <c r="X314" s="119">
        <v>3</v>
      </c>
      <c r="Y314" s="130">
        <v>2.6834297124890099E-4</v>
      </c>
    </row>
    <row r="315" spans="3:25" x14ac:dyDescent="0.25">
      <c r="C315" s="129">
        <v>300</v>
      </c>
      <c r="D315" s="118">
        <v>3.01</v>
      </c>
      <c r="E315" s="130">
        <v>2.4647828611571301E-5</v>
      </c>
      <c r="G315" s="129">
        <v>300</v>
      </c>
      <c r="H315" s="119">
        <v>3.01</v>
      </c>
      <c r="I315" s="130">
        <v>2.2528155261759299E-5</v>
      </c>
      <c r="K315" s="129">
        <v>300</v>
      </c>
      <c r="L315" s="119">
        <v>3.01</v>
      </c>
      <c r="M315" s="130">
        <v>1.9380546720978E-4</v>
      </c>
      <c r="O315" s="129">
        <v>300</v>
      </c>
      <c r="P315" s="119">
        <v>3.01</v>
      </c>
      <c r="Q315" s="130">
        <v>2.1196158528369399E-5</v>
      </c>
      <c r="S315" s="129">
        <v>300</v>
      </c>
      <c r="T315" s="119">
        <v>3.01</v>
      </c>
      <c r="U315" s="130">
        <v>1.49858004078594E-3</v>
      </c>
      <c r="W315" s="129">
        <v>300</v>
      </c>
      <c r="X315" s="119">
        <v>3.01</v>
      </c>
      <c r="Y315" s="130">
        <v>2.6656063169654598E-4</v>
      </c>
    </row>
    <row r="316" spans="3:25" x14ac:dyDescent="0.25">
      <c r="C316" s="129">
        <v>301</v>
      </c>
      <c r="D316" s="118">
        <v>3.02</v>
      </c>
      <c r="E316" s="130">
        <v>2.4483851994526199E-5</v>
      </c>
      <c r="G316" s="129">
        <v>301</v>
      </c>
      <c r="H316" s="119">
        <v>3.02</v>
      </c>
      <c r="I316" s="130">
        <v>2.24003224996312E-5</v>
      </c>
      <c r="K316" s="129">
        <v>301</v>
      </c>
      <c r="L316" s="119">
        <v>3.02</v>
      </c>
      <c r="M316" s="130">
        <v>1.9215097756165999E-4</v>
      </c>
      <c r="O316" s="129">
        <v>301</v>
      </c>
      <c r="P316" s="119">
        <v>3.02</v>
      </c>
      <c r="Q316" s="130">
        <v>2.1075826264198101E-5</v>
      </c>
      <c r="S316" s="129">
        <v>301</v>
      </c>
      <c r="T316" s="119">
        <v>3.02</v>
      </c>
      <c r="U316" s="130">
        <v>1.4917145380682899E-3</v>
      </c>
      <c r="W316" s="129">
        <v>301</v>
      </c>
      <c r="X316" s="119">
        <v>3.02</v>
      </c>
      <c r="Y316" s="130">
        <v>2.64797290640954E-4</v>
      </c>
    </row>
    <row r="317" spans="3:25" x14ac:dyDescent="0.25">
      <c r="C317" s="129">
        <v>302</v>
      </c>
      <c r="D317" s="118">
        <v>3.03</v>
      </c>
      <c r="E317" s="130">
        <v>2.4321590485056799E-5</v>
      </c>
      <c r="G317" s="129">
        <v>302</v>
      </c>
      <c r="H317" s="119">
        <v>3.03</v>
      </c>
      <c r="I317" s="130">
        <v>2.2273516483011698E-5</v>
      </c>
      <c r="K317" s="129">
        <v>302</v>
      </c>
      <c r="L317" s="119">
        <v>3.03</v>
      </c>
      <c r="M317" s="130">
        <v>1.9051656733956999E-4</v>
      </c>
      <c r="O317" s="129">
        <v>302</v>
      </c>
      <c r="P317" s="119">
        <v>3.03</v>
      </c>
      <c r="Q317" s="130">
        <v>2.0956511471737099E-5</v>
      </c>
      <c r="S317" s="129">
        <v>302</v>
      </c>
      <c r="T317" s="119">
        <v>3.03</v>
      </c>
      <c r="U317" s="130">
        <v>1.4848892527644299E-3</v>
      </c>
      <c r="W317" s="129">
        <v>302</v>
      </c>
      <c r="X317" s="119">
        <v>3.03</v>
      </c>
      <c r="Y317" s="130">
        <v>2.6305265629196701E-4</v>
      </c>
    </row>
    <row r="318" spans="3:25" x14ac:dyDescent="0.25">
      <c r="C318" s="129">
        <v>303</v>
      </c>
      <c r="D318" s="118">
        <v>3.04</v>
      </c>
      <c r="E318" s="130">
        <v>2.4161018814447099E-5</v>
      </c>
      <c r="G318" s="129">
        <v>303</v>
      </c>
      <c r="H318" s="119">
        <v>3.04</v>
      </c>
      <c r="I318" s="130">
        <v>2.21477474662269E-5</v>
      </c>
      <c r="K318" s="129">
        <v>303</v>
      </c>
      <c r="L318" s="119">
        <v>3.04</v>
      </c>
      <c r="M318" s="130">
        <v>1.8890193056175799E-4</v>
      </c>
      <c r="O318" s="129">
        <v>303</v>
      </c>
      <c r="P318" s="119">
        <v>3.04</v>
      </c>
      <c r="Q318" s="130">
        <v>2.0838144811667499E-5</v>
      </c>
      <c r="S318" s="129">
        <v>303</v>
      </c>
      <c r="T318" s="119">
        <v>3.04</v>
      </c>
      <c r="U318" s="130">
        <v>1.4781039232755499E-3</v>
      </c>
      <c r="W318" s="129">
        <v>303</v>
      </c>
      <c r="X318" s="119">
        <v>3.04</v>
      </c>
      <c r="Y318" s="130">
        <v>2.6132644279774599E-4</v>
      </c>
    </row>
    <row r="319" spans="3:25" x14ac:dyDescent="0.25">
      <c r="C319" s="129">
        <v>304</v>
      </c>
      <c r="D319" s="118">
        <v>3.05</v>
      </c>
      <c r="E319" s="130">
        <v>2.40021122007699E-5</v>
      </c>
      <c r="G319" s="129">
        <v>304</v>
      </c>
      <c r="H319" s="119">
        <v>3.05</v>
      </c>
      <c r="I319" s="130">
        <v>2.2023085511359399E-5</v>
      </c>
      <c r="K319" s="129">
        <v>304</v>
      </c>
      <c r="L319" s="119">
        <v>3.05</v>
      </c>
      <c r="M319" s="130">
        <v>1.8730676672394601E-4</v>
      </c>
      <c r="O319" s="129">
        <v>304</v>
      </c>
      <c r="P319" s="119">
        <v>3.05</v>
      </c>
      <c r="Q319" s="130">
        <v>2.0720717192532899E-5</v>
      </c>
      <c r="S319" s="129">
        <v>304</v>
      </c>
      <c r="T319" s="119">
        <v>3.05</v>
      </c>
      <c r="U319" s="130">
        <v>1.47135829035608E-3</v>
      </c>
      <c r="W319" s="129">
        <v>304</v>
      </c>
      <c r="X319" s="119">
        <v>3.05</v>
      </c>
      <c r="Y319" s="130">
        <v>2.5961837009599501E-4</v>
      </c>
    </row>
    <row r="320" spans="3:25" x14ac:dyDescent="0.25">
      <c r="C320" s="129">
        <v>305</v>
      </c>
      <c r="D320" s="118">
        <v>3.06</v>
      </c>
      <c r="E320" s="130">
        <v>2.3844846337360299E-5</v>
      </c>
      <c r="G320" s="129">
        <v>305</v>
      </c>
      <c r="H320" s="119">
        <v>3.06</v>
      </c>
      <c r="I320" s="130">
        <v>2.1899417540691101E-5</v>
      </c>
      <c r="K320" s="129">
        <v>305</v>
      </c>
      <c r="L320" s="119">
        <v>3.06</v>
      </c>
      <c r="M320" s="130">
        <v>1.8573078068916099E-4</v>
      </c>
      <c r="O320" s="129">
        <v>305</v>
      </c>
      <c r="P320" s="119">
        <v>3.06</v>
      </c>
      <c r="Q320" s="130">
        <v>2.0604219613165199E-5</v>
      </c>
      <c r="S320" s="129">
        <v>305</v>
      </c>
      <c r="T320" s="119">
        <v>3.06</v>
      </c>
      <c r="U320" s="130">
        <v>1.4646520970463301E-3</v>
      </c>
      <c r="W320" s="129">
        <v>305</v>
      </c>
      <c r="X320" s="119">
        <v>3.06</v>
      </c>
      <c r="Y320" s="130">
        <v>2.5792816376952403E-4</v>
      </c>
    </row>
    <row r="321" spans="3:25" x14ac:dyDescent="0.25">
      <c r="C321" s="129">
        <v>306</v>
      </c>
      <c r="D321" s="118">
        <v>3.07</v>
      </c>
      <c r="E321" s="130">
        <v>2.3689197381606702E-5</v>
      </c>
      <c r="G321" s="129">
        <v>306</v>
      </c>
      <c r="H321" s="119">
        <v>3.07</v>
      </c>
      <c r="I321" s="130">
        <v>2.1776733745979099E-5</v>
      </c>
      <c r="K321" s="129">
        <v>306</v>
      </c>
      <c r="L321" s="119">
        <v>3.07</v>
      </c>
      <c r="M321" s="130">
        <v>1.84173682579975E-4</v>
      </c>
      <c r="O321" s="129">
        <v>306</v>
      </c>
      <c r="P321" s="119">
        <v>3.07</v>
      </c>
      <c r="Q321" s="130">
        <v>2.0488643162094001E-5</v>
      </c>
      <c r="S321" s="129">
        <v>306</v>
      </c>
      <c r="T321" s="119">
        <v>3.07</v>
      </c>
      <c r="U321" s="130">
        <v>1.4579850886086299E-3</v>
      </c>
      <c r="W321" s="129">
        <v>306</v>
      </c>
      <c r="X321" s="119">
        <v>3.07</v>
      </c>
      <c r="Y321" s="130">
        <v>2.5625555490600699E-4</v>
      </c>
    </row>
    <row r="322" spans="3:25" x14ac:dyDescent="0.25">
      <c r="C322" s="129">
        <v>307</v>
      </c>
      <c r="D322" s="118">
        <v>3.08</v>
      </c>
      <c r="E322" s="130">
        <v>2.3535141944051901E-5</v>
      </c>
      <c r="G322" s="129">
        <v>307</v>
      </c>
      <c r="H322" s="119">
        <v>3.08</v>
      </c>
      <c r="I322" s="130">
        <v>2.1655024427301699E-5</v>
      </c>
      <c r="K322" s="129">
        <v>307</v>
      </c>
      <c r="L322" s="119">
        <v>3.08</v>
      </c>
      <c r="M322" s="130">
        <v>1.8263518767306299E-4</v>
      </c>
      <c r="O322" s="129">
        <v>307</v>
      </c>
      <c r="P322" s="119">
        <v>3.08</v>
      </c>
      <c r="Q322" s="130">
        <v>2.03739790169421E-5</v>
      </c>
      <c r="S322" s="129">
        <v>307</v>
      </c>
      <c r="T322" s="119">
        <v>3.08</v>
      </c>
      <c r="U322" s="130">
        <v>1.4513570124667001E-3</v>
      </c>
      <c r="W322" s="129">
        <v>307</v>
      </c>
      <c r="X322" s="119">
        <v>3.08</v>
      </c>
      <c r="Y322" s="130">
        <v>2.5460027996179198E-4</v>
      </c>
    </row>
    <row r="323" spans="3:25" x14ac:dyDescent="0.25">
      <c r="C323" s="129">
        <v>308</v>
      </c>
      <c r="D323" s="118">
        <v>3.09</v>
      </c>
      <c r="E323" s="130">
        <v>2.3382657077793899E-5</v>
      </c>
      <c r="G323" s="129">
        <v>308</v>
      </c>
      <c r="H323" s="119">
        <v>3.09</v>
      </c>
      <c r="I323" s="130">
        <v>2.15342799918878E-5</v>
      </c>
      <c r="K323" s="129">
        <v>308</v>
      </c>
      <c r="L323" s="119">
        <v>3.09</v>
      </c>
      <c r="M323" s="130">
        <v>1.8111501629608401E-4</v>
      </c>
      <c r="O323" s="129">
        <v>308</v>
      </c>
      <c r="P323" s="119">
        <v>3.09</v>
      </c>
      <c r="Q323" s="130">
        <v>2.0260297498464901E-5</v>
      </c>
      <c r="S323" s="129">
        <v>308</v>
      </c>
      <c r="T323" s="119">
        <v>3.09</v>
      </c>
      <c r="U323" s="130">
        <v>1.44476761814819E-3</v>
      </c>
      <c r="W323" s="129">
        <v>308</v>
      </c>
      <c r="X323" s="119">
        <v>3.09</v>
      </c>
      <c r="Y323" s="130">
        <v>2.5296208062964198E-4</v>
      </c>
    </row>
    <row r="324" spans="3:25" x14ac:dyDescent="0.25">
      <c r="C324" s="129">
        <v>309</v>
      </c>
      <c r="D324" s="118">
        <v>3.1</v>
      </c>
      <c r="E324" s="130">
        <v>2.3231720268176399E-5</v>
      </c>
      <c r="G324" s="129">
        <v>309</v>
      </c>
      <c r="H324" s="119">
        <v>3.1</v>
      </c>
      <c r="I324" s="130">
        <v>2.14144909529538E-5</v>
      </c>
      <c r="K324" s="129">
        <v>309</v>
      </c>
      <c r="L324" s="119">
        <v>3.1</v>
      </c>
      <c r="M324" s="130">
        <v>1.7961289372677E-4</v>
      </c>
      <c r="O324" s="129">
        <v>309</v>
      </c>
      <c r="P324" s="119">
        <v>3.1</v>
      </c>
      <c r="Q324" s="130">
        <v>2.0147548869083401E-5</v>
      </c>
      <c r="S324" s="129">
        <v>309</v>
      </c>
      <c r="T324" s="119">
        <v>3.1</v>
      </c>
      <c r="U324" s="130">
        <v>1.4382166572302301E-3</v>
      </c>
      <c r="W324" s="129">
        <v>309</v>
      </c>
      <c r="X324" s="119">
        <v>3.1</v>
      </c>
      <c r="Y324" s="130">
        <v>2.51340703710269E-4</v>
      </c>
    </row>
    <row r="325" spans="3:25" x14ac:dyDescent="0.25">
      <c r="C325" s="129">
        <v>310</v>
      </c>
      <c r="D325" s="118">
        <v>3.11</v>
      </c>
      <c r="E325" s="130">
        <v>2.3082309422761498E-5</v>
      </c>
      <c r="G325" s="129">
        <v>310</v>
      </c>
      <c r="H325" s="119">
        <v>3.11</v>
      </c>
      <c r="I325" s="130">
        <v>2.12956479285483E-5</v>
      </c>
      <c r="K325" s="129">
        <v>310</v>
      </c>
      <c r="L325" s="119">
        <v>3.11</v>
      </c>
      <c r="M325" s="130">
        <v>1.7812855009422199E-4</v>
      </c>
      <c r="O325" s="129">
        <v>310</v>
      </c>
      <c r="P325" s="119">
        <v>3.11</v>
      </c>
      <c r="Q325" s="130">
        <v>2.00356841576716E-5</v>
      </c>
      <c r="S325" s="129">
        <v>310</v>
      </c>
      <c r="T325" s="119">
        <v>3.11</v>
      </c>
      <c r="U325" s="130">
        <v>1.4317038832876599E-3</v>
      </c>
      <c r="W325" s="129">
        <v>310</v>
      </c>
      <c r="X325" s="119">
        <v>3.11</v>
      </c>
      <c r="Y325" s="130">
        <v>2.4973590098755302E-4</v>
      </c>
    </row>
    <row r="326" spans="3:25" x14ac:dyDescent="0.25">
      <c r="C326" s="129">
        <v>311</v>
      </c>
      <c r="D326" s="118">
        <v>3.12</v>
      </c>
      <c r="E326" s="130">
        <v>2.2934402861574101E-5</v>
      </c>
      <c r="G326" s="129">
        <v>311</v>
      </c>
      <c r="H326" s="119">
        <v>3.12</v>
      </c>
      <c r="I326" s="130">
        <v>2.11777416404056E-5</v>
      </c>
      <c r="K326" s="129">
        <v>311</v>
      </c>
      <c r="L326" s="119">
        <v>3.12</v>
      </c>
      <c r="M326" s="130">
        <v>1.76661720282339E-4</v>
      </c>
      <c r="O326" s="129">
        <v>311</v>
      </c>
      <c r="P326" s="119">
        <v>3.12</v>
      </c>
      <c r="Q326" s="130">
        <v>1.99246949418081E-5</v>
      </c>
      <c r="S326" s="129">
        <v>311</v>
      </c>
      <c r="T326" s="119">
        <v>3.12</v>
      </c>
      <c r="U326" s="130">
        <v>1.4252290518440599E-3</v>
      </c>
      <c r="W326" s="129">
        <v>311</v>
      </c>
      <c r="X326" s="119">
        <v>3.12</v>
      </c>
      <c r="Y326" s="130">
        <v>2.48147429107308E-4</v>
      </c>
    </row>
    <row r="327" spans="3:25" x14ac:dyDescent="0.25">
      <c r="C327" s="129">
        <v>312</v>
      </c>
      <c r="D327" s="118">
        <v>3.13</v>
      </c>
      <c r="E327" s="130">
        <v>2.2787979307611801E-5</v>
      </c>
      <c r="G327" s="129">
        <v>312</v>
      </c>
      <c r="H327" s="119">
        <v>3.13</v>
      </c>
      <c r="I327" s="130">
        <v>2.10607629128068E-5</v>
      </c>
      <c r="K327" s="129">
        <v>312</v>
      </c>
      <c r="L327" s="119">
        <v>3.13</v>
      </c>
      <c r="M327" s="130">
        <v>1.75212143835334E-4</v>
      </c>
      <c r="O327" s="129">
        <v>312</v>
      </c>
      <c r="P327" s="119">
        <v>3.13</v>
      </c>
      <c r="Q327" s="130">
        <v>1.98145728838769E-5</v>
      </c>
      <c r="S327" s="129">
        <v>312</v>
      </c>
      <c r="T327" s="119">
        <v>3.13</v>
      </c>
      <c r="U327" s="130">
        <v>1.41879192032525E-3</v>
      </c>
      <c r="W327" s="129">
        <v>312</v>
      </c>
      <c r="X327" s="119">
        <v>3.13</v>
      </c>
      <c r="Y327" s="130">
        <v>2.4657504945950698E-4</v>
      </c>
    </row>
    <row r="328" spans="3:25" x14ac:dyDescent="0.25">
      <c r="C328" s="129">
        <v>313</v>
      </c>
      <c r="D328" s="118">
        <v>3.14</v>
      </c>
      <c r="E328" s="130">
        <v>2.2643017877610101E-5</v>
      </c>
      <c r="G328" s="129">
        <v>313</v>
      </c>
      <c r="H328" s="119">
        <v>3.14</v>
      </c>
      <c r="I328" s="130">
        <v>2.0944702671449599E-5</v>
      </c>
      <c r="K328" s="129">
        <v>313</v>
      </c>
      <c r="L328" s="119">
        <v>3.14</v>
      </c>
      <c r="M328" s="130">
        <v>1.73779564865297E-4</v>
      </c>
      <c r="O328" s="129">
        <v>313</v>
      </c>
      <c r="P328" s="119">
        <v>3.14</v>
      </c>
      <c r="Q328" s="130">
        <v>1.9705309730430599E-5</v>
      </c>
      <c r="S328" s="129">
        <v>313</v>
      </c>
      <c r="T328" s="119">
        <v>3.14</v>
      </c>
      <c r="U328" s="130">
        <v>1.4123922480151899E-3</v>
      </c>
      <c r="W328" s="129">
        <v>313</v>
      </c>
      <c r="X328" s="119">
        <v>3.14</v>
      </c>
      <c r="Y328" s="130">
        <v>2.4501852806382802E-4</v>
      </c>
    </row>
    <row r="329" spans="3:25" x14ac:dyDescent="0.25">
      <c r="C329" s="129">
        <v>314</v>
      </c>
      <c r="D329" s="118">
        <v>3.15</v>
      </c>
      <c r="E329" s="130">
        <v>2.2499498073056298E-5</v>
      </c>
      <c r="G329" s="129">
        <v>314</v>
      </c>
      <c r="H329" s="119">
        <v>3.15</v>
      </c>
      <c r="I329" s="130">
        <v>2.0829551942326801E-5</v>
      </c>
      <c r="K329" s="129">
        <v>314</v>
      </c>
      <c r="L329" s="119">
        <v>3.15</v>
      </c>
      <c r="M329" s="130">
        <v>1.7236373196175301E-4</v>
      </c>
      <c r="O329" s="129">
        <v>314</v>
      </c>
      <c r="P329" s="119">
        <v>3.15</v>
      </c>
      <c r="Q329" s="130">
        <v>1.95968973115452E-5</v>
      </c>
      <c r="S329" s="129">
        <v>314</v>
      </c>
      <c r="T329" s="119">
        <v>3.15</v>
      </c>
      <c r="U329" s="130">
        <v>1.40602979601417E-3</v>
      </c>
      <c r="W329" s="129">
        <v>314</v>
      </c>
      <c r="X329" s="119">
        <v>3.15</v>
      </c>
      <c r="Y329" s="130">
        <v>2.4347763545844099E-4</v>
      </c>
    </row>
    <row r="330" spans="3:25" x14ac:dyDescent="0.25">
      <c r="C330" s="129">
        <v>315</v>
      </c>
      <c r="D330" s="118">
        <v>3.16</v>
      </c>
      <c r="E330" s="130">
        <v>2.2357399771444399E-5</v>
      </c>
      <c r="G330" s="129">
        <v>315</v>
      </c>
      <c r="H330" s="119">
        <v>3.16</v>
      </c>
      <c r="I330" s="130">
        <v>2.0715327967452601E-5</v>
      </c>
      <c r="K330" s="129">
        <v>315</v>
      </c>
      <c r="L330" s="119">
        <v>3.16</v>
      </c>
      <c r="M330" s="130">
        <v>1.7096439810316999E-4</v>
      </c>
      <c r="O330" s="129">
        <v>315</v>
      </c>
      <c r="P330" s="119">
        <v>3.16</v>
      </c>
      <c r="Q330" s="130">
        <v>1.94893275401685E-5</v>
      </c>
      <c r="S330" s="129">
        <v>315</v>
      </c>
      <c r="T330" s="119">
        <v>3.16</v>
      </c>
      <c r="U330" s="130">
        <v>1.39970432719916E-3</v>
      </c>
      <c r="W330" s="129">
        <v>315</v>
      </c>
      <c r="X330" s="119">
        <v>3.16</v>
      </c>
      <c r="Y330" s="130">
        <v>2.4195214659191401E-4</v>
      </c>
    </row>
    <row r="331" spans="3:25" x14ac:dyDescent="0.25">
      <c r="C331" s="129">
        <v>316</v>
      </c>
      <c r="D331" s="118">
        <v>3.17</v>
      </c>
      <c r="E331" s="130">
        <v>2.2216703217763699E-5</v>
      </c>
      <c r="G331" s="129">
        <v>316</v>
      </c>
      <c r="H331" s="119">
        <v>3.17</v>
      </c>
      <c r="I331" s="130">
        <v>2.0602072259595101E-5</v>
      </c>
      <c r="K331" s="129">
        <v>316</v>
      </c>
      <c r="L331" s="119">
        <v>3.17</v>
      </c>
      <c r="M331" s="130">
        <v>1.6958132057037499E-4</v>
      </c>
      <c r="O331" s="129">
        <v>316</v>
      </c>
      <c r="P331" s="119">
        <v>3.17</v>
      </c>
      <c r="Q331" s="130">
        <v>1.93826947820459E-5</v>
      </c>
      <c r="S331" s="129">
        <v>316</v>
      </c>
      <c r="T331" s="119">
        <v>3.17</v>
      </c>
      <c r="U331" s="130">
        <v>1.3934156061861699E-3</v>
      </c>
      <c r="W331" s="129">
        <v>316</v>
      </c>
      <c r="X331" s="119">
        <v>3.17</v>
      </c>
      <c r="Y331" s="130">
        <v>2.40441840718148E-4</v>
      </c>
    </row>
    <row r="332" spans="3:25" x14ac:dyDescent="0.25">
      <c r="C332" s="129">
        <v>317</v>
      </c>
      <c r="D332" s="118">
        <v>3.18</v>
      </c>
      <c r="E332" s="130">
        <v>2.20773890162132E-5</v>
      </c>
      <c r="G332" s="129">
        <v>317</v>
      </c>
      <c r="H332" s="119">
        <v>3.18</v>
      </c>
      <c r="I332" s="130">
        <v>2.0489697673317199E-5</v>
      </c>
      <c r="K332" s="129">
        <v>317</v>
      </c>
      <c r="L332" s="119">
        <v>3.18</v>
      </c>
      <c r="M332" s="130">
        <v>1.6821426086183701E-4</v>
      </c>
      <c r="O332" s="129">
        <v>317</v>
      </c>
      <c r="P332" s="119">
        <v>3.18</v>
      </c>
      <c r="Q332" s="130">
        <v>1.9276890836722901E-5</v>
      </c>
      <c r="S332" s="129">
        <v>317</v>
      </c>
      <c r="T332" s="119">
        <v>3.18</v>
      </c>
      <c r="U332" s="130">
        <v>1.38716339929464E-3</v>
      </c>
      <c r="W332" s="129">
        <v>317</v>
      </c>
      <c r="X332" s="119">
        <v>3.18</v>
      </c>
      <c r="Y332" s="130">
        <v>2.3894650129424499E-4</v>
      </c>
    </row>
    <row r="333" spans="3:25" x14ac:dyDescent="0.25">
      <c r="C333" s="129">
        <v>318</v>
      </c>
      <c r="D333" s="118">
        <v>3.19</v>
      </c>
      <c r="E333" s="130">
        <v>2.19394381221368E-5</v>
      </c>
      <c r="G333" s="129">
        <v>318</v>
      </c>
      <c r="H333" s="119">
        <v>3.19</v>
      </c>
      <c r="I333" s="130">
        <v>2.03781956649307E-5</v>
      </c>
      <c r="K333" s="129">
        <v>318</v>
      </c>
      <c r="L333" s="119">
        <v>3.19</v>
      </c>
      <c r="M333" s="130">
        <v>1.6686298461076601E-4</v>
      </c>
      <c r="O333" s="129">
        <v>318</v>
      </c>
      <c r="P333" s="119">
        <v>3.19</v>
      </c>
      <c r="Q333" s="130">
        <v>1.9171903631141302E-5</v>
      </c>
      <c r="S333" s="129">
        <v>318</v>
      </c>
      <c r="T333" s="119">
        <v>3.19</v>
      </c>
      <c r="U333" s="130">
        <v>1.3809474745135001E-3</v>
      </c>
      <c r="W333" s="129">
        <v>318</v>
      </c>
      <c r="X333" s="119">
        <v>3.19</v>
      </c>
      <c r="Y333" s="130">
        <v>2.3746591588122E-4</v>
      </c>
    </row>
    <row r="334" spans="3:25" x14ac:dyDescent="0.25">
      <c r="C334" s="129">
        <v>319</v>
      </c>
      <c r="D334" s="118">
        <v>3.2</v>
      </c>
      <c r="E334" s="130">
        <v>2.1802831834170398E-5</v>
      </c>
      <c r="G334" s="129">
        <v>319</v>
      </c>
      <c r="H334" s="119">
        <v>3.2</v>
      </c>
      <c r="I334" s="130">
        <v>2.0267557784718202E-5</v>
      </c>
      <c r="K334" s="129">
        <v>319</v>
      </c>
      <c r="L334" s="119">
        <v>3.2</v>
      </c>
      <c r="M334" s="130">
        <v>1.6552726150399801E-4</v>
      </c>
      <c r="O334" s="129">
        <v>319</v>
      </c>
      <c r="P334" s="119">
        <v>3.2</v>
      </c>
      <c r="Q334" s="130">
        <v>1.90677254456204E-5</v>
      </c>
      <c r="S334" s="129">
        <v>319</v>
      </c>
      <c r="T334" s="119">
        <v>3.2</v>
      </c>
      <c r="U334" s="130">
        <v>1.3747676014691701E-3</v>
      </c>
      <c r="W334" s="129">
        <v>319</v>
      </c>
      <c r="X334" s="119">
        <v>3.2</v>
      </c>
      <c r="Y334" s="130">
        <v>2.3599987604745699E-4</v>
      </c>
    </row>
    <row r="335" spans="3:25" x14ac:dyDescent="0.25">
      <c r="C335" s="129">
        <v>320</v>
      </c>
      <c r="D335" s="118">
        <v>3.21</v>
      </c>
      <c r="E335" s="130">
        <v>2.1667551786596301E-5</v>
      </c>
      <c r="G335" s="129">
        <v>320</v>
      </c>
      <c r="H335" s="119">
        <v>3.21</v>
      </c>
      <c r="I335" s="130">
        <v>2.0157775675886298E-5</v>
      </c>
      <c r="K335" s="129">
        <v>320</v>
      </c>
      <c r="L335" s="119">
        <v>3.21</v>
      </c>
      <c r="M335" s="130">
        <v>1.64206865202613E-4</v>
      </c>
      <c r="O335" s="129">
        <v>320</v>
      </c>
      <c r="P335" s="119">
        <v>3.21</v>
      </c>
      <c r="Q335" s="130">
        <v>1.8964348639090301E-5</v>
      </c>
      <c r="S335" s="129">
        <v>320</v>
      </c>
      <c r="T335" s="119">
        <v>3.21</v>
      </c>
      <c r="U335" s="130">
        <v>1.3686235513950501E-3</v>
      </c>
      <c r="W335" s="129">
        <v>320</v>
      </c>
      <c r="X335" s="119">
        <v>3.21</v>
      </c>
      <c r="Y335" s="130">
        <v>2.3454817727483899E-4</v>
      </c>
    </row>
    <row r="336" spans="3:25" x14ac:dyDescent="0.25">
      <c r="C336" s="129">
        <v>321</v>
      </c>
      <c r="D336" s="118">
        <v>3.22</v>
      </c>
      <c r="E336" s="130">
        <v>2.1533579941898699E-5</v>
      </c>
      <c r="G336" s="129">
        <v>321</v>
      </c>
      <c r="H336" s="119">
        <v>3.22</v>
      </c>
      <c r="I336" s="130">
        <v>2.0048841073525999E-5</v>
      </c>
      <c r="K336" s="129">
        <v>321</v>
      </c>
      <c r="L336" s="119">
        <v>3.22</v>
      </c>
      <c r="M336" s="130">
        <v>1.6290157326426499E-4</v>
      </c>
      <c r="O336" s="129">
        <v>321</v>
      </c>
      <c r="P336" s="119">
        <v>3.22</v>
      </c>
      <c r="Q336" s="130">
        <v>1.8861765648433402E-5</v>
      </c>
      <c r="S336" s="129">
        <v>321</v>
      </c>
      <c r="T336" s="119">
        <v>3.22</v>
      </c>
      <c r="U336" s="130">
        <v>1.3625150971026401E-3</v>
      </c>
      <c r="W336" s="129">
        <v>321</v>
      </c>
      <c r="X336" s="119">
        <v>3.22</v>
      </c>
      <c r="Y336" s="130">
        <v>2.3311061886745099E-4</v>
      </c>
    </row>
    <row r="337" spans="3:25" x14ac:dyDescent="0.25">
      <c r="C337" s="129">
        <v>322</v>
      </c>
      <c r="D337" s="118">
        <v>3.23</v>
      </c>
      <c r="E337" s="130">
        <v>2.14008985835122E-5</v>
      </c>
      <c r="G337" s="129">
        <v>322</v>
      </c>
      <c r="H337" s="119">
        <v>3.23</v>
      </c>
      <c r="I337" s="130">
        <v>1.99407458035822E-5</v>
      </c>
      <c r="K337" s="129">
        <v>322</v>
      </c>
      <c r="L337" s="119">
        <v>3.23</v>
      </c>
      <c r="M337" s="130">
        <v>1.61611167067161E-4</v>
      </c>
      <c r="O337" s="129">
        <v>322</v>
      </c>
      <c r="P337" s="119">
        <v>3.23</v>
      </c>
      <c r="Q337" s="130">
        <v>1.8759968987821901E-5</v>
      </c>
      <c r="S337" s="129">
        <v>322</v>
      </c>
      <c r="T337" s="119">
        <v>3.23</v>
      </c>
      <c r="U337" s="130">
        <v>1.35644201295413E-3</v>
      </c>
      <c r="W337" s="129">
        <v>322</v>
      </c>
      <c r="X337" s="119">
        <v>3.23</v>
      </c>
      <c r="Y337" s="130">
        <v>2.3168700386279301E-4</v>
      </c>
    </row>
    <row r="338" spans="3:25" x14ac:dyDescent="0.25">
      <c r="C338" s="129">
        <v>323</v>
      </c>
      <c r="D338" s="118">
        <v>3.24</v>
      </c>
      <c r="E338" s="130">
        <v>2.1269490308760998E-5</v>
      </c>
      <c r="G338" s="129">
        <v>323</v>
      </c>
      <c r="H338" s="119">
        <v>3.24</v>
      </c>
      <c r="I338" s="130">
        <v>1.9833481781833102E-5</v>
      </c>
      <c r="K338" s="129">
        <v>323</v>
      </c>
      <c r="L338" s="119">
        <v>3.24</v>
      </c>
      <c r="M338" s="130">
        <v>1.6033543173567499E-4</v>
      </c>
      <c r="O338" s="129">
        <v>323</v>
      </c>
      <c r="P338" s="119">
        <v>3.24</v>
      </c>
      <c r="Q338" s="130">
        <v>1.86589512480534E-5</v>
      </c>
      <c r="S338" s="129">
        <v>323</v>
      </c>
      <c r="T338" s="119">
        <v>3.24</v>
      </c>
      <c r="U338" s="130">
        <v>1.3504040748363701E-3</v>
      </c>
      <c r="W338" s="129">
        <v>323</v>
      </c>
      <c r="X338" s="119">
        <v>3.24</v>
      </c>
      <c r="Y338" s="130">
        <v>2.30277138945417E-4</v>
      </c>
    </row>
    <row r="339" spans="3:25" x14ac:dyDescent="0.25">
      <c r="C339" s="129">
        <v>324</v>
      </c>
      <c r="D339" s="118">
        <v>3.25</v>
      </c>
      <c r="E339" s="130">
        <v>2.1139338021979499E-5</v>
      </c>
      <c r="G339" s="129">
        <v>324</v>
      </c>
      <c r="H339" s="119">
        <v>3.25</v>
      </c>
      <c r="I339" s="130">
        <v>1.9727041012877301E-5</v>
      </c>
      <c r="K339" s="129">
        <v>324</v>
      </c>
      <c r="L339" s="119">
        <v>3.25</v>
      </c>
      <c r="M339" s="130">
        <v>1.5907415606754199E-4</v>
      </c>
      <c r="O339" s="129">
        <v>324</v>
      </c>
      <c r="P339" s="119">
        <v>3.25</v>
      </c>
      <c r="Q339" s="130">
        <v>1.8558724103679799E-5</v>
      </c>
      <c r="S339" s="129">
        <v>324</v>
      </c>
      <c r="T339" s="119">
        <v>3.25</v>
      </c>
      <c r="U339" s="130">
        <v>1.34440106013617E-3</v>
      </c>
      <c r="W339" s="129">
        <v>324</v>
      </c>
      <c r="X339" s="119">
        <v>3.25</v>
      </c>
      <c r="Y339" s="130">
        <v>2.2888083436290899E-4</v>
      </c>
    </row>
    <row r="340" spans="3:25" x14ac:dyDescent="0.25">
      <c r="C340" s="129">
        <v>325</v>
      </c>
      <c r="D340" s="118">
        <v>3.26</v>
      </c>
      <c r="E340" s="130">
        <v>2.1010424927812301E-5</v>
      </c>
      <c r="G340" s="129">
        <v>325</v>
      </c>
      <c r="H340" s="119">
        <v>3.26</v>
      </c>
      <c r="I340" s="130">
        <v>1.9621415589131099E-5</v>
      </c>
      <c r="K340" s="129">
        <v>325</v>
      </c>
      <c r="L340" s="119">
        <v>3.26</v>
      </c>
      <c r="M340" s="130">
        <v>1.5782713246261101E-4</v>
      </c>
      <c r="O340" s="129">
        <v>325</v>
      </c>
      <c r="P340" s="119">
        <v>3.26</v>
      </c>
      <c r="Q340" s="130">
        <v>1.8459336410018698E-5</v>
      </c>
      <c r="S340" s="129">
        <v>325</v>
      </c>
      <c r="T340" s="119">
        <v>3.26</v>
      </c>
      <c r="U340" s="130">
        <v>1.33843274771688E-3</v>
      </c>
      <c r="W340" s="129">
        <v>325</v>
      </c>
      <c r="X340" s="119">
        <v>3.26</v>
      </c>
      <c r="Y340" s="130">
        <v>2.2749790384415599E-4</v>
      </c>
    </row>
    <row r="341" spans="3:25" x14ac:dyDescent="0.25">
      <c r="C341" s="129">
        <v>326</v>
      </c>
      <c r="D341" s="118">
        <v>3.27</v>
      </c>
      <c r="E341" s="130">
        <v>2.08827345246856E-5</v>
      </c>
      <c r="G341" s="129">
        <v>326</v>
      </c>
      <c r="H341" s="119">
        <v>3.27</v>
      </c>
      <c r="I341" s="130">
        <v>1.9516597689833899E-5</v>
      </c>
      <c r="K341" s="129">
        <v>326</v>
      </c>
      <c r="L341" s="119">
        <v>3.27</v>
      </c>
      <c r="M341" s="130">
        <v>1.5659415685311001E-4</v>
      </c>
      <c r="O341" s="129">
        <v>326</v>
      </c>
      <c r="P341" s="119">
        <v>3.27</v>
      </c>
      <c r="Q341" s="130">
        <v>1.8360703986075699E-5</v>
      </c>
      <c r="S341" s="129">
        <v>326</v>
      </c>
      <c r="T341" s="119">
        <v>3.27</v>
      </c>
      <c r="U341" s="130">
        <v>1.33249891789607E-3</v>
      </c>
      <c r="W341" s="129">
        <v>326</v>
      </c>
      <c r="X341" s="119">
        <v>3.27</v>
      </c>
      <c r="Y341" s="130">
        <v>2.2612816451981501E-4</v>
      </c>
    </row>
    <row r="342" spans="3:25" x14ac:dyDescent="0.25">
      <c r="C342" s="129">
        <v>327</v>
      </c>
      <c r="D342" s="118">
        <v>3.28</v>
      </c>
      <c r="E342" s="130">
        <v>2.0756250598447002E-5</v>
      </c>
      <c r="G342" s="129">
        <v>327</v>
      </c>
      <c r="H342" s="119">
        <v>3.28</v>
      </c>
      <c r="I342" s="130">
        <v>1.9412579580063501E-5</v>
      </c>
      <c r="K342" s="129">
        <v>327</v>
      </c>
      <c r="L342" s="119">
        <v>3.28</v>
      </c>
      <c r="M342" s="130">
        <v>1.5537502863539201E-4</v>
      </c>
      <c r="O342" s="129">
        <v>327</v>
      </c>
      <c r="P342" s="119">
        <v>3.28</v>
      </c>
      <c r="Q342" s="130">
        <v>1.8262819758925701E-5</v>
      </c>
      <c r="S342" s="129">
        <v>327</v>
      </c>
      <c r="T342" s="119">
        <v>3.28</v>
      </c>
      <c r="U342" s="130">
        <v>1.32659935242445E-3</v>
      </c>
      <c r="W342" s="129">
        <v>327</v>
      </c>
      <c r="X342" s="119">
        <v>3.28</v>
      </c>
      <c r="Y342" s="130">
        <v>2.2477143684492999E-4</v>
      </c>
    </row>
    <row r="343" spans="3:25" x14ac:dyDescent="0.25">
      <c r="C343" s="129">
        <v>328</v>
      </c>
      <c r="D343" s="118">
        <v>3.29</v>
      </c>
      <c r="E343" s="130">
        <v>2.0630957216167201E-5</v>
      </c>
      <c r="G343" s="129">
        <v>328</v>
      </c>
      <c r="H343" s="119">
        <v>3.29</v>
      </c>
      <c r="I343" s="130">
        <v>1.9309362693521901E-5</v>
      </c>
      <c r="K343" s="129">
        <v>328</v>
      </c>
      <c r="L343" s="119">
        <v>3.29</v>
      </c>
      <c r="M343" s="130">
        <v>1.5416955060313701E-4</v>
      </c>
      <c r="O343" s="129">
        <v>328</v>
      </c>
      <c r="P343" s="119">
        <v>3.29</v>
      </c>
      <c r="Q343" s="130">
        <v>1.8165676728147301E-5</v>
      </c>
      <c r="S343" s="129">
        <v>328</v>
      </c>
      <c r="T343" s="119">
        <v>3.29</v>
      </c>
      <c r="U343" s="130">
        <v>1.32073383446572E-3</v>
      </c>
      <c r="W343" s="129">
        <v>328</v>
      </c>
      <c r="X343" s="119">
        <v>3.29</v>
      </c>
      <c r="Y343" s="130">
        <v>2.23427544523615E-4</v>
      </c>
    </row>
    <row r="344" spans="3:25" x14ac:dyDescent="0.25">
      <c r="C344" s="129">
        <v>329</v>
      </c>
      <c r="D344" s="118">
        <v>3.3</v>
      </c>
      <c r="E344" s="130">
        <v>2.05068387201002E-5</v>
      </c>
      <c r="G344" s="129">
        <v>329</v>
      </c>
      <c r="H344" s="119">
        <v>3.3</v>
      </c>
      <c r="I344" s="130">
        <v>1.92070075643929E-5</v>
      </c>
      <c r="K344" s="129">
        <v>329</v>
      </c>
      <c r="L344" s="119">
        <v>3.3</v>
      </c>
      <c r="M344" s="130">
        <v>1.5297752888196001E-4</v>
      </c>
      <c r="O344" s="129">
        <v>329</v>
      </c>
      <c r="P344" s="119">
        <v>3.3</v>
      </c>
      <c r="Q344" s="130">
        <v>1.80692679651685E-5</v>
      </c>
      <c r="S344" s="129">
        <v>329</v>
      </c>
      <c r="T344" s="119">
        <v>3.3</v>
      </c>
      <c r="U344" s="130">
        <v>1.3149021485775001E-3</v>
      </c>
      <c r="W344" s="129">
        <v>329</v>
      </c>
      <c r="X344" s="119">
        <v>3.3</v>
      </c>
      <c r="Y344" s="130">
        <v>2.22096314435759E-4</v>
      </c>
    </row>
    <row r="345" spans="3:25" x14ac:dyDescent="0.25">
      <c r="C345" s="129">
        <v>330</v>
      </c>
      <c r="D345" s="118">
        <v>3.31</v>
      </c>
      <c r="E345" s="130">
        <v>2.0383879721796299E-5</v>
      </c>
      <c r="G345" s="129">
        <v>330</v>
      </c>
      <c r="H345" s="119">
        <v>3.31</v>
      </c>
      <c r="I345" s="130">
        <v>1.9105427854977001E-5</v>
      </c>
      <c r="K345" s="129">
        <v>330</v>
      </c>
      <c r="L345" s="119">
        <v>3.31</v>
      </c>
      <c r="M345" s="130">
        <v>1.51798772865414E-4</v>
      </c>
      <c r="O345" s="129">
        <v>330</v>
      </c>
      <c r="P345" s="119">
        <v>3.31</v>
      </c>
      <c r="Q345" s="130">
        <v>1.7973586612610899E-5</v>
      </c>
      <c r="S345" s="129">
        <v>330</v>
      </c>
      <c r="T345" s="119">
        <v>3.31</v>
      </c>
      <c r="U345" s="130">
        <v>1.30910408069318E-3</v>
      </c>
      <c r="W345" s="129">
        <v>330</v>
      </c>
      <c r="X345" s="119">
        <v>3.31</v>
      </c>
      <c r="Y345" s="130">
        <v>2.20777576565677E-4</v>
      </c>
    </row>
    <row r="346" spans="3:25" x14ac:dyDescent="0.25">
      <c r="C346" s="129">
        <v>331</v>
      </c>
      <c r="D346" s="118">
        <v>3.32</v>
      </c>
      <c r="E346" s="130">
        <v>2.02620650963649E-5</v>
      </c>
      <c r="G346" s="129">
        <v>331</v>
      </c>
      <c r="H346" s="119">
        <v>3.32</v>
      </c>
      <c r="I346" s="130">
        <v>1.9004616195498299E-5</v>
      </c>
      <c r="K346" s="129">
        <v>331</v>
      </c>
      <c r="L346" s="119">
        <v>3.32</v>
      </c>
      <c r="M346" s="130">
        <v>1.50633095152338E-4</v>
      </c>
      <c r="O346" s="129">
        <v>331</v>
      </c>
      <c r="P346" s="119">
        <v>3.32</v>
      </c>
      <c r="Q346" s="130">
        <v>1.78786258836352E-5</v>
      </c>
      <c r="S346" s="129">
        <v>331</v>
      </c>
      <c r="T346" s="119">
        <v>3.32</v>
      </c>
      <c r="U346" s="130">
        <v>1.30333941810467E-3</v>
      </c>
      <c r="W346" s="129">
        <v>331</v>
      </c>
      <c r="X346" s="119">
        <v>3.32</v>
      </c>
      <c r="Y346" s="130">
        <v>2.19471163932656E-4</v>
      </c>
    </row>
    <row r="347" spans="3:25" x14ac:dyDescent="0.25">
      <c r="C347" s="129">
        <v>332</v>
      </c>
      <c r="D347" s="118">
        <v>3.33</v>
      </c>
      <c r="E347" s="130">
        <v>2.0141379976880898E-5</v>
      </c>
      <c r="G347" s="129">
        <v>332</v>
      </c>
      <c r="H347" s="119">
        <v>3.33</v>
      </c>
      <c r="I347" s="130">
        <v>1.8904565296589999E-5</v>
      </c>
      <c r="K347" s="129">
        <v>332</v>
      </c>
      <c r="L347" s="119">
        <v>3.33</v>
      </c>
      <c r="M347" s="130">
        <v>1.4948031148553001E-4</v>
      </c>
      <c r="O347" s="129">
        <v>332</v>
      </c>
      <c r="P347" s="119">
        <v>3.33</v>
      </c>
      <c r="Q347" s="130">
        <v>1.7784379061286199E-5</v>
      </c>
      <c r="S347" s="129">
        <v>332</v>
      </c>
      <c r="T347" s="119">
        <v>3.33</v>
      </c>
      <c r="U347" s="130">
        <v>1.2976079494459601E-3</v>
      </c>
      <c r="W347" s="129">
        <v>332</v>
      </c>
      <c r="X347" s="119">
        <v>3.33</v>
      </c>
      <c r="Y347" s="130">
        <v>2.1817691252333399E-4</v>
      </c>
    </row>
    <row r="348" spans="3:25" x14ac:dyDescent="0.25">
      <c r="C348" s="129">
        <v>333</v>
      </c>
      <c r="D348" s="118">
        <v>3.34</v>
      </c>
      <c r="E348" s="130">
        <v>2.0021809748932098E-5</v>
      </c>
      <c r="G348" s="129">
        <v>333</v>
      </c>
      <c r="H348" s="119">
        <v>3.34</v>
      </c>
      <c r="I348" s="130">
        <v>1.8805267948378201E-5</v>
      </c>
      <c r="K348" s="129">
        <v>333</v>
      </c>
      <c r="L348" s="119">
        <v>3.34</v>
      </c>
      <c r="M348" s="130">
        <v>1.4834024069171399E-4</v>
      </c>
      <c r="O348" s="129">
        <v>333</v>
      </c>
      <c r="P348" s="119">
        <v>3.34</v>
      </c>
      <c r="Q348" s="130">
        <v>1.7690839497838201E-5</v>
      </c>
      <c r="S348" s="129">
        <v>333</v>
      </c>
      <c r="T348" s="119">
        <v>3.34</v>
      </c>
      <c r="U348" s="130">
        <v>1.29190946467751E-3</v>
      </c>
      <c r="W348" s="129">
        <v>333</v>
      </c>
      <c r="X348" s="119">
        <v>3.34</v>
      </c>
      <c r="Y348" s="130">
        <v>2.16894661225867E-4</v>
      </c>
    </row>
    <row r="349" spans="3:25" x14ac:dyDescent="0.25">
      <c r="C349" s="129">
        <v>334</v>
      </c>
      <c r="D349" s="118">
        <v>3.35</v>
      </c>
      <c r="E349" s="130">
        <v>1.9903340045302699E-5</v>
      </c>
      <c r="G349" s="129">
        <v>334</v>
      </c>
      <c r="H349" s="119">
        <v>3.35</v>
      </c>
      <c r="I349" s="130">
        <v>1.8706717019576502E-5</v>
      </c>
      <c r="K349" s="129">
        <v>334</v>
      </c>
      <c r="L349" s="119">
        <v>3.35</v>
      </c>
      <c r="M349" s="130">
        <v>1.47212704622764E-4</v>
      </c>
      <c r="O349" s="129">
        <v>334</v>
      </c>
      <c r="P349" s="119">
        <v>3.35</v>
      </c>
      <c r="Q349" s="130">
        <v>1.7598067546696901E-5</v>
      </c>
      <c r="S349" s="129">
        <v>334</v>
      </c>
      <c r="T349" s="119">
        <v>3.35</v>
      </c>
      <c r="U349" s="130">
        <v>1.2862437550713399E-3</v>
      </c>
      <c r="W349" s="129">
        <v>334</v>
      </c>
      <c r="X349" s="119">
        <v>3.35</v>
      </c>
      <c r="Y349" s="130">
        <v>2.1562425176581301E-4</v>
      </c>
    </row>
    <row r="350" spans="3:25" x14ac:dyDescent="0.25">
      <c r="C350" s="129">
        <v>335</v>
      </c>
      <c r="D350" s="118">
        <v>3.36</v>
      </c>
      <c r="E350" s="130">
        <v>1.9785956740789899E-5</v>
      </c>
      <c r="G350" s="129">
        <v>335</v>
      </c>
      <c r="H350" s="119">
        <v>3.36</v>
      </c>
      <c r="I350" s="130">
        <v>1.86089054565877E-5</v>
      </c>
      <c r="K350" s="129">
        <v>335</v>
      </c>
      <c r="L350" s="119">
        <v>3.36</v>
      </c>
      <c r="M350" s="130">
        <v>1.4609752809817799E-4</v>
      </c>
      <c r="O350" s="129">
        <v>335</v>
      </c>
      <c r="P350" s="119">
        <v>3.36</v>
      </c>
      <c r="Q350" s="130">
        <v>1.7506004880703099E-5</v>
      </c>
      <c r="S350" s="129">
        <v>335</v>
      </c>
      <c r="T350" s="119">
        <v>3.36</v>
      </c>
      <c r="U350" s="130">
        <v>1.2806106131969201E-3</v>
      </c>
      <c r="W350" s="129">
        <v>335</v>
      </c>
      <c r="X350" s="119">
        <v>3.36</v>
      </c>
      <c r="Y350" s="130">
        <v>2.1436552864370501E-4</v>
      </c>
    </row>
    <row r="351" spans="3:25" x14ac:dyDescent="0.25">
      <c r="C351" s="129">
        <v>336</v>
      </c>
      <c r="D351" s="118">
        <v>3.37</v>
      </c>
      <c r="E351" s="130">
        <v>1.9669645947149001E-5</v>
      </c>
      <c r="G351" s="129">
        <v>336</v>
      </c>
      <c r="H351" s="119">
        <v>3.37</v>
      </c>
      <c r="I351" s="130">
        <v>1.8511826282615601E-5</v>
      </c>
      <c r="K351" s="129">
        <v>336</v>
      </c>
      <c r="L351" s="119">
        <v>3.37</v>
      </c>
      <c r="M351" s="130">
        <v>1.44994538848739E-4</v>
      </c>
      <c r="O351" s="129">
        <v>336</v>
      </c>
      <c r="P351" s="119">
        <v>3.37</v>
      </c>
      <c r="Q351" s="130">
        <v>1.7414628346137399E-5</v>
      </c>
      <c r="S351" s="129">
        <v>336</v>
      </c>
      <c r="T351" s="119">
        <v>3.37</v>
      </c>
      <c r="U351" s="130">
        <v>1.2750098329075701E-3</v>
      </c>
      <c r="W351" s="129">
        <v>336</v>
      </c>
      <c r="X351" s="119">
        <v>3.37</v>
      </c>
      <c r="Y351" s="130">
        <v>2.1311833907423599E-4</v>
      </c>
    </row>
    <row r="352" spans="3:25" x14ac:dyDescent="0.25">
      <c r="C352" s="129">
        <v>337</v>
      </c>
      <c r="D352" s="118">
        <v>3.38</v>
      </c>
      <c r="E352" s="130">
        <v>1.9554394008162999E-5</v>
      </c>
      <c r="G352" s="129">
        <v>337</v>
      </c>
      <c r="H352" s="119">
        <v>3.38</v>
      </c>
      <c r="I352" s="130">
        <v>1.8415472596784802E-5</v>
      </c>
      <c r="K352" s="129">
        <v>337</v>
      </c>
      <c r="L352" s="119">
        <v>3.38</v>
      </c>
      <c r="M352" s="130">
        <v>1.43903567461374E-4</v>
      </c>
      <c r="O352" s="129">
        <v>337</v>
      </c>
      <c r="P352" s="119">
        <v>3.38</v>
      </c>
      <c r="Q352" s="130">
        <v>1.7323931595803199E-5</v>
      </c>
      <c r="S352" s="129">
        <v>337</v>
      </c>
      <c r="T352" s="119">
        <v>3.38</v>
      </c>
      <c r="U352" s="130">
        <v>1.2694412093276601E-3</v>
      </c>
      <c r="W352" s="129">
        <v>337</v>
      </c>
      <c r="X352" s="119">
        <v>3.38</v>
      </c>
      <c r="Y352" s="130">
        <v>2.1188253292703699E-4</v>
      </c>
    </row>
    <row r="353" spans="3:25" x14ac:dyDescent="0.25">
      <c r="C353" s="129">
        <v>338</v>
      </c>
      <c r="D353" s="118">
        <v>3.39</v>
      </c>
      <c r="E353" s="130">
        <v>1.94401874948348E-5</v>
      </c>
      <c r="G353" s="129">
        <v>338</v>
      </c>
      <c r="H353" s="119">
        <v>3.39</v>
      </c>
      <c r="I353" s="130">
        <v>1.8319837573269901E-5</v>
      </c>
      <c r="K353" s="129">
        <v>338</v>
      </c>
      <c r="L353" s="119">
        <v>3.39</v>
      </c>
      <c r="M353" s="130">
        <v>1.4282444732515199E-4</v>
      </c>
      <c r="O353" s="129">
        <v>338</v>
      </c>
      <c r="P353" s="119">
        <v>3.39</v>
      </c>
      <c r="Q353" s="130">
        <v>1.7233908347862099E-5</v>
      </c>
      <c r="S353" s="129">
        <v>338</v>
      </c>
      <c r="T353" s="119">
        <v>3.39</v>
      </c>
      <c r="U353" s="130">
        <v>1.2639045388402801E-3</v>
      </c>
      <c r="W353" s="129">
        <v>338</v>
      </c>
      <c r="X353" s="119">
        <v>3.39</v>
      </c>
      <c r="Y353" s="130">
        <v>2.1065796266897299E-4</v>
      </c>
    </row>
    <row r="354" spans="3:25" x14ac:dyDescent="0.25">
      <c r="C354" s="129">
        <v>339</v>
      </c>
      <c r="D354" s="118">
        <v>3.4</v>
      </c>
      <c r="E354" s="130">
        <v>1.9327013200697202E-5</v>
      </c>
      <c r="G354" s="129">
        <v>339</v>
      </c>
      <c r="H354" s="119">
        <v>3.4</v>
      </c>
      <c r="I354" s="130">
        <v>1.8224914460433501E-5</v>
      </c>
      <c r="K354" s="129">
        <v>339</v>
      </c>
      <c r="L354" s="119">
        <v>3.4</v>
      </c>
      <c r="M354" s="130">
        <v>1.4175701457842501E-4</v>
      </c>
      <c r="O354" s="129">
        <v>339</v>
      </c>
      <c r="P354" s="119">
        <v>3.4</v>
      </c>
      <c r="Q354" s="130">
        <v>1.71445523852029E-5</v>
      </c>
      <c r="S354" s="129">
        <v>339</v>
      </c>
      <c r="T354" s="119">
        <v>3.4</v>
      </c>
      <c r="U354" s="130">
        <v>1.2583996190755099E-3</v>
      </c>
      <c r="W354" s="129">
        <v>339</v>
      </c>
      <c r="X354" s="119">
        <v>3.4</v>
      </c>
      <c r="Y354" s="130">
        <v>2.0944448330793801E-4</v>
      </c>
    </row>
    <row r="355" spans="3:25" x14ac:dyDescent="0.25">
      <c r="C355" s="129">
        <v>340</v>
      </c>
      <c r="D355" s="118">
        <v>3.41</v>
      </c>
      <c r="E355" s="130">
        <v>1.92148581372368E-5</v>
      </c>
      <c r="G355" s="129">
        <v>340</v>
      </c>
      <c r="H355" s="119">
        <v>3.41</v>
      </c>
      <c r="I355" s="130">
        <v>1.8130696579972802E-5</v>
      </c>
      <c r="K355" s="129">
        <v>340</v>
      </c>
      <c r="L355" s="119">
        <v>3.41</v>
      </c>
      <c r="M355" s="130">
        <v>1.40701108057056E-4</v>
      </c>
      <c r="O355" s="129">
        <v>340</v>
      </c>
      <c r="P355" s="119">
        <v>3.41</v>
      </c>
      <c r="Q355" s="130">
        <v>1.7055857554812499E-5</v>
      </c>
      <c r="S355" s="129">
        <v>340</v>
      </c>
      <c r="T355" s="119">
        <v>3.41</v>
      </c>
      <c r="U355" s="130">
        <v>1.25292624889919E-3</v>
      </c>
      <c r="W355" s="129">
        <v>340</v>
      </c>
      <c r="X355" s="119">
        <v>3.41</v>
      </c>
      <c r="Y355" s="130">
        <v>2.08241952338084E-4</v>
      </c>
    </row>
    <row r="356" spans="3:25" x14ac:dyDescent="0.25">
      <c r="C356" s="129">
        <v>341</v>
      </c>
      <c r="D356" s="118">
        <v>3.42</v>
      </c>
      <c r="E356" s="130">
        <v>1.91037095294316E-5</v>
      </c>
      <c r="G356" s="129">
        <v>341</v>
      </c>
      <c r="H356" s="119">
        <v>3.42</v>
      </c>
      <c r="I356" s="130">
        <v>1.8037177326075001E-5</v>
      </c>
      <c r="K356" s="129">
        <v>341</v>
      </c>
      <c r="L356" s="119">
        <v>3.42</v>
      </c>
      <c r="M356" s="130">
        <v>1.3965656924373599E-4</v>
      </c>
      <c r="O356" s="129">
        <v>341</v>
      </c>
      <c r="P356" s="119">
        <v>3.42</v>
      </c>
      <c r="Q356" s="130">
        <v>1.6967817767149701E-5</v>
      </c>
      <c r="S356" s="129">
        <v>341</v>
      </c>
      <c r="T356" s="119">
        <v>3.42</v>
      </c>
      <c r="U356" s="130">
        <v>1.2474842284022E-3</v>
      </c>
      <c r="W356" s="129">
        <v>341</v>
      </c>
      <c r="X356" s="119">
        <v>3.42</v>
      </c>
      <c r="Y356" s="130">
        <v>2.0705022968645599E-4</v>
      </c>
    </row>
    <row r="357" spans="3:25" x14ac:dyDescent="0.25">
      <c r="C357" s="129">
        <v>342</v>
      </c>
      <c r="D357" s="118">
        <v>3.43</v>
      </c>
      <c r="E357" s="130">
        <v>1.8993554811394701E-5</v>
      </c>
      <c r="G357" s="129">
        <v>342</v>
      </c>
      <c r="H357" s="119">
        <v>3.43</v>
      </c>
      <c r="I357" s="130">
        <v>1.79443501645817E-5</v>
      </c>
      <c r="K357" s="129">
        <v>342</v>
      </c>
      <c r="L357" s="119">
        <v>3.43</v>
      </c>
      <c r="M357" s="130">
        <v>1.3862324221834699E-4</v>
      </c>
      <c r="O357" s="129">
        <v>342</v>
      </c>
      <c r="P357" s="119">
        <v>3.43</v>
      </c>
      <c r="Q357" s="130">
        <v>1.6880426995520601E-5</v>
      </c>
      <c r="S357" s="129">
        <v>342</v>
      </c>
      <c r="T357" s="119">
        <v>3.43</v>
      </c>
      <c r="U357" s="130">
        <v>1.24207335889024E-3</v>
      </c>
      <c r="W357" s="129">
        <v>342</v>
      </c>
      <c r="X357" s="119">
        <v>3.43</v>
      </c>
      <c r="Y357" s="130">
        <v>2.0586917766098501E-4</v>
      </c>
    </row>
    <row r="358" spans="3:25" x14ac:dyDescent="0.25">
      <c r="C358" s="129">
        <v>343</v>
      </c>
      <c r="D358" s="118">
        <v>3.44</v>
      </c>
      <c r="E358" s="130">
        <v>1.8884381622125401E-5</v>
      </c>
      <c r="G358" s="129">
        <v>343</v>
      </c>
      <c r="H358" s="119">
        <v>3.44</v>
      </c>
      <c r="I358" s="130">
        <v>1.7852243501369399E-5</v>
      </c>
      <c r="K358" s="129">
        <v>343</v>
      </c>
      <c r="L358" s="119">
        <v>3.44</v>
      </c>
      <c r="M358" s="130">
        <v>1.3760097360936401E-4</v>
      </c>
      <c r="O358" s="129">
        <v>343</v>
      </c>
      <c r="P358" s="119">
        <v>3.44</v>
      </c>
      <c r="Q358" s="130">
        <v>1.6793698004397401E-5</v>
      </c>
      <c r="S358" s="129">
        <v>343</v>
      </c>
      <c r="T358" s="119">
        <v>3.44</v>
      </c>
      <c r="U358" s="130">
        <v>1.2366934428739301E-3</v>
      </c>
      <c r="W358" s="129">
        <v>343</v>
      </c>
      <c r="X358" s="119">
        <v>3.44</v>
      </c>
      <c r="Y358" s="130">
        <v>2.0469866089979901E-4</v>
      </c>
    </row>
    <row r="359" spans="3:25" x14ac:dyDescent="0.25">
      <c r="C359" s="129">
        <v>344</v>
      </c>
      <c r="D359" s="118">
        <v>3.45</v>
      </c>
      <c r="E359" s="130">
        <v>1.87761778013616E-5</v>
      </c>
      <c r="G359" s="129">
        <v>344</v>
      </c>
      <c r="H359" s="119">
        <v>3.45</v>
      </c>
      <c r="I359" s="130">
        <v>1.77608521365734E-5</v>
      </c>
      <c r="K359" s="129">
        <v>344</v>
      </c>
      <c r="L359" s="119">
        <v>3.45</v>
      </c>
      <c r="M359" s="130">
        <v>1.36589612546251E-4</v>
      </c>
      <c r="O359" s="129">
        <v>344</v>
      </c>
      <c r="P359" s="119">
        <v>3.45</v>
      </c>
      <c r="Q359" s="130">
        <v>1.67076606813476E-5</v>
      </c>
      <c r="S359" s="129">
        <v>344</v>
      </c>
      <c r="T359" s="119">
        <v>3.45</v>
      </c>
      <c r="U359" s="130">
        <v>1.2313442840594499E-3</v>
      </c>
      <c r="W359" s="129">
        <v>344</v>
      </c>
      <c r="X359" s="119">
        <v>3.45</v>
      </c>
      <c r="Y359" s="130">
        <v>2.0353854632182799E-4</v>
      </c>
    </row>
    <row r="360" spans="3:25" x14ac:dyDescent="0.25">
      <c r="C360" s="129">
        <v>345</v>
      </c>
      <c r="D360" s="118">
        <v>3.46</v>
      </c>
      <c r="E360" s="130">
        <v>1.8668931385532601E-5</v>
      </c>
      <c r="G360" s="129">
        <v>345</v>
      </c>
      <c r="H360" s="119">
        <v>3.46</v>
      </c>
      <c r="I360" s="130">
        <v>1.7670132362849599E-5</v>
      </c>
      <c r="K360" s="129">
        <v>345</v>
      </c>
      <c r="L360" s="119">
        <v>3.46</v>
      </c>
      <c r="M360" s="130">
        <v>1.3558901061285701E-4</v>
      </c>
      <c r="O360" s="129">
        <v>345</v>
      </c>
      <c r="P360" s="119">
        <v>3.46</v>
      </c>
      <c r="Q360" s="130">
        <v>1.6622253280393801E-5</v>
      </c>
      <c r="S360" s="129">
        <v>345</v>
      </c>
      <c r="T360" s="119">
        <v>3.46</v>
      </c>
      <c r="U360" s="130">
        <v>1.22602568733947E-3</v>
      </c>
      <c r="W360" s="129">
        <v>345</v>
      </c>
      <c r="X360" s="119">
        <v>3.46</v>
      </c>
      <c r="Y360" s="130">
        <v>2.0238870307863301E-4</v>
      </c>
    </row>
    <row r="361" spans="3:25" x14ac:dyDescent="0.25">
      <c r="C361" s="129">
        <v>346</v>
      </c>
      <c r="D361" s="118">
        <v>3.47</v>
      </c>
      <c r="E361" s="130">
        <v>1.85626306038091E-5</v>
      </c>
      <c r="G361" s="129">
        <v>346</v>
      </c>
      <c r="H361" s="119">
        <v>3.47</v>
      </c>
      <c r="I361" s="130">
        <v>1.7580077948395701E-5</v>
      </c>
      <c r="K361" s="129">
        <v>346</v>
      </c>
      <c r="L361" s="119">
        <v>3.47</v>
      </c>
      <c r="M361" s="130">
        <v>1.3459902180176E-4</v>
      </c>
      <c r="O361" s="129">
        <v>346</v>
      </c>
      <c r="P361" s="119">
        <v>3.47</v>
      </c>
      <c r="Q361" s="130">
        <v>1.6537470045586199E-5</v>
      </c>
      <c r="S361" s="129">
        <v>346</v>
      </c>
      <c r="T361" s="119">
        <v>3.47</v>
      </c>
      <c r="U361" s="130">
        <v>1.2207374587844899E-3</v>
      </c>
      <c r="W361" s="129">
        <v>346</v>
      </c>
      <c r="X361" s="119">
        <v>3.47</v>
      </c>
      <c r="Y361" s="130">
        <v>2.0124900250747101E-4</v>
      </c>
    </row>
    <row r="362" spans="3:25" x14ac:dyDescent="0.25">
      <c r="C362" s="129">
        <v>347</v>
      </c>
      <c r="D362" s="118">
        <v>3.48</v>
      </c>
      <c r="E362" s="130">
        <v>1.8457263874246201E-5</v>
      </c>
      <c r="G362" s="129">
        <v>347</v>
      </c>
      <c r="H362" s="119">
        <v>3.48</v>
      </c>
      <c r="I362" s="130">
        <v>1.74906827285454E-5</v>
      </c>
      <c r="K362" s="129">
        <v>347</v>
      </c>
      <c r="L362" s="119">
        <v>3.48</v>
      </c>
      <c r="M362" s="130">
        <v>1.33619502469563E-4</v>
      </c>
      <c r="O362" s="129">
        <v>347</v>
      </c>
      <c r="P362" s="119">
        <v>3.48</v>
      </c>
      <c r="Q362" s="130">
        <v>1.6453305280230701E-5</v>
      </c>
      <c r="S362" s="129">
        <v>347</v>
      </c>
      <c r="T362" s="119">
        <v>3.48</v>
      </c>
      <c r="U362" s="130">
        <v>1.21547940563448E-3</v>
      </c>
      <c r="W362" s="129">
        <v>347</v>
      </c>
      <c r="X362" s="119">
        <v>3.48</v>
      </c>
      <c r="Y362" s="130">
        <v>2.0011931808551199E-4</v>
      </c>
    </row>
    <row r="363" spans="3:25" x14ac:dyDescent="0.25">
      <c r="C363" s="129">
        <v>348</v>
      </c>
      <c r="D363" s="118">
        <v>3.49</v>
      </c>
      <c r="E363" s="130">
        <v>1.8352819800020101E-5</v>
      </c>
      <c r="G363" s="129">
        <v>348</v>
      </c>
      <c r="H363" s="119">
        <v>3.49</v>
      </c>
      <c r="I363" s="130">
        <v>1.7401940604994898E-5</v>
      </c>
      <c r="K363" s="129">
        <v>348</v>
      </c>
      <c r="L363" s="119">
        <v>3.49</v>
      </c>
      <c r="M363" s="130">
        <v>1.32650311293104E-4</v>
      </c>
      <c r="O363" s="129">
        <v>348</v>
      </c>
      <c r="P363" s="119">
        <v>3.49</v>
      </c>
      <c r="Q363" s="130">
        <v>1.6369753346294701E-5</v>
      </c>
      <c r="S363" s="129">
        <v>348</v>
      </c>
      <c r="T363" s="119">
        <v>3.49</v>
      </c>
      <c r="U363" s="130">
        <v>1.2102513362908501E-3</v>
      </c>
      <c r="W363" s="129">
        <v>348</v>
      </c>
      <c r="X363" s="119">
        <v>3.49</v>
      </c>
      <c r="Y363" s="130">
        <v>1.9899952538521E-4</v>
      </c>
    </row>
    <row r="364" spans="3:25" x14ac:dyDescent="0.25">
      <c r="C364" s="129">
        <v>349</v>
      </c>
      <c r="D364" s="118">
        <v>3.5</v>
      </c>
      <c r="E364" s="130">
        <v>1.8249287165752299E-5</v>
      </c>
      <c r="G364" s="129">
        <v>349</v>
      </c>
      <c r="H364" s="119">
        <v>3.5</v>
      </c>
      <c r="I364" s="130">
        <v>1.73138455450376E-5</v>
      </c>
      <c r="K364" s="129">
        <v>349</v>
      </c>
      <c r="L364" s="119">
        <v>3.5</v>
      </c>
      <c r="M364" s="130">
        <v>1.3169130922656799E-4</v>
      </c>
      <c r="O364" s="129">
        <v>349</v>
      </c>
      <c r="P364" s="119">
        <v>3.5</v>
      </c>
      <c r="Q364" s="130">
        <v>1.6286808663814899E-5</v>
      </c>
      <c r="S364" s="129">
        <v>349</v>
      </c>
      <c r="T364" s="119">
        <v>3.5</v>
      </c>
      <c r="U364" s="130">
        <v>1.20505306030873E-3</v>
      </c>
      <c r="W364" s="129">
        <v>349</v>
      </c>
      <c r="X364" s="119">
        <v>3.5</v>
      </c>
      <c r="Y364" s="130">
        <v>1.9788950203077901E-4</v>
      </c>
    </row>
    <row r="365" spans="3:25" x14ac:dyDescent="0.25">
      <c r="C365" s="129">
        <v>350</v>
      </c>
      <c r="D365" s="118">
        <v>3.51</v>
      </c>
      <c r="E365" s="130">
        <v>1.81466549339215E-5</v>
      </c>
      <c r="G365" s="129">
        <v>350</v>
      </c>
      <c r="H365" s="119">
        <v>3.51</v>
      </c>
      <c r="I365" s="130">
        <v>1.7226391580806901E-5</v>
      </c>
      <c r="K365" s="129">
        <v>350</v>
      </c>
      <c r="L365" s="119">
        <v>3.51</v>
      </c>
      <c r="M365" s="130">
        <v>1.30742359459482E-4</v>
      </c>
      <c r="O365" s="129">
        <v>350</v>
      </c>
      <c r="P365" s="119">
        <v>3.51</v>
      </c>
      <c r="Q365" s="130">
        <v>1.6204465710309302E-5</v>
      </c>
      <c r="S365" s="129">
        <v>350</v>
      </c>
      <c r="T365" s="119">
        <v>3.51</v>
      </c>
      <c r="U365" s="130">
        <v>1.19988438838953E-3</v>
      </c>
      <c r="W365" s="129">
        <v>350</v>
      </c>
      <c r="X365" s="119">
        <v>3.51</v>
      </c>
      <c r="Y365" s="130">
        <v>1.9678912765574701E-4</v>
      </c>
    </row>
    <row r="366" spans="3:25" x14ac:dyDescent="0.25">
      <c r="C366" s="129">
        <v>351</v>
      </c>
      <c r="D366" s="118">
        <v>3.52</v>
      </c>
      <c r="E366" s="130">
        <v>1.8044912241359799E-5</v>
      </c>
      <c r="G366" s="129">
        <v>351</v>
      </c>
      <c r="H366" s="119">
        <v>3.52</v>
      </c>
      <c r="I366" s="130">
        <v>1.7139572808527302E-5</v>
      </c>
      <c r="K366" s="129">
        <v>351</v>
      </c>
      <c r="L366" s="119">
        <v>3.52</v>
      </c>
      <c r="M366" s="130">
        <v>1.2980332737555901E-4</v>
      </c>
      <c r="O366" s="129">
        <v>351</v>
      </c>
      <c r="P366" s="119">
        <v>3.52</v>
      </c>
      <c r="Q366" s="130">
        <v>1.6122719020191899E-5</v>
      </c>
      <c r="S366" s="129">
        <v>351</v>
      </c>
      <c r="T366" s="119">
        <v>3.52</v>
      </c>
      <c r="U366" s="130">
        <v>1.19474513237369E-3</v>
      </c>
      <c r="W366" s="129">
        <v>351</v>
      </c>
      <c r="X366" s="119">
        <v>3.52</v>
      </c>
      <c r="Y366" s="130">
        <v>1.9569828386155699E-4</v>
      </c>
    </row>
    <row r="367" spans="3:25" x14ac:dyDescent="0.25">
      <c r="C367" s="129">
        <v>352</v>
      </c>
      <c r="D367" s="118">
        <v>3.53</v>
      </c>
      <c r="E367" s="130">
        <v>1.7944048395830901E-5</v>
      </c>
      <c r="G367" s="129">
        <v>352</v>
      </c>
      <c r="H367" s="119">
        <v>3.53</v>
      </c>
      <c r="I367" s="130">
        <v>1.7053383387773701E-5</v>
      </c>
      <c r="K367" s="129">
        <v>352</v>
      </c>
      <c r="L367" s="119">
        <v>3.53</v>
      </c>
      <c r="M367" s="130">
        <v>1.2887408051240199E-4</v>
      </c>
      <c r="O367" s="129">
        <v>352</v>
      </c>
      <c r="P367" s="119">
        <v>3.53</v>
      </c>
      <c r="Q367" s="130">
        <v>1.6041563184192001E-5</v>
      </c>
      <c r="S367" s="129">
        <v>352</v>
      </c>
      <c r="T367" s="119">
        <v>3.53</v>
      </c>
      <c r="U367" s="130">
        <v>1.1896351052337599E-3</v>
      </c>
      <c r="W367" s="129">
        <v>352</v>
      </c>
      <c r="X367" s="119">
        <v>3.53</v>
      </c>
      <c r="Y367" s="130">
        <v>1.94616854177183E-4</v>
      </c>
    </row>
    <row r="368" spans="3:25" x14ac:dyDescent="0.25">
      <c r="C368" s="129">
        <v>353</v>
      </c>
      <c r="D368" s="118">
        <v>3.54</v>
      </c>
      <c r="E368" s="130">
        <v>1.7844052872688399E-5</v>
      </c>
      <c r="G368" s="129">
        <v>353</v>
      </c>
      <c r="H368" s="119">
        <v>3.54</v>
      </c>
      <c r="I368" s="130">
        <v>1.69678175407388E-5</v>
      </c>
      <c r="K368" s="129">
        <v>353</v>
      </c>
      <c r="L368" s="119">
        <v>3.54</v>
      </c>
      <c r="M368" s="130">
        <v>1.27954488522008E-4</v>
      </c>
      <c r="O368" s="129">
        <v>353</v>
      </c>
      <c r="P368" s="119">
        <v>3.54</v>
      </c>
      <c r="Q368" s="130">
        <v>1.5961038134261599E-5</v>
      </c>
      <c r="S368" s="129">
        <v>353</v>
      </c>
      <c r="T368" s="119">
        <v>3.54</v>
      </c>
      <c r="U368" s="130">
        <v>1.18455412106766E-3</v>
      </c>
      <c r="W368" s="129">
        <v>353</v>
      </c>
      <c r="X368" s="119">
        <v>3.54</v>
      </c>
      <c r="Y368" s="130">
        <v>1.9354472401974E-4</v>
      </c>
    </row>
    <row r="369" spans="3:25" x14ac:dyDescent="0.25">
      <c r="C369" s="129">
        <v>354</v>
      </c>
      <c r="D369" s="118">
        <v>3.55</v>
      </c>
      <c r="E369" s="130">
        <v>1.7744915311612201E-5</v>
      </c>
      <c r="G369" s="129">
        <v>354</v>
      </c>
      <c r="H369" s="119">
        <v>3.55</v>
      </c>
      <c r="I369" s="130">
        <v>1.6882869551508199E-5</v>
      </c>
      <c r="K369" s="129">
        <v>354</v>
      </c>
      <c r="L369" s="119">
        <v>3.55</v>
      </c>
      <c r="M369" s="130">
        <v>1.2704442313209901E-4</v>
      </c>
      <c r="O369" s="129">
        <v>354</v>
      </c>
      <c r="P369" s="119">
        <v>3.55</v>
      </c>
      <c r="Q369" s="130">
        <v>1.5881112364563901E-5</v>
      </c>
      <c r="S369" s="129">
        <v>354</v>
      </c>
      <c r="T369" s="119">
        <v>3.55</v>
      </c>
      <c r="U369" s="130">
        <v>1.1795019950921501E-3</v>
      </c>
      <c r="W369" s="129">
        <v>354</v>
      </c>
      <c r="X369" s="119">
        <v>3.55</v>
      </c>
      <c r="Y369" s="130">
        <v>1.92481780656045E-4</v>
      </c>
    </row>
    <row r="370" spans="3:25" x14ac:dyDescent="0.25">
      <c r="C370" s="129">
        <v>355</v>
      </c>
      <c r="D370" s="118">
        <v>3.56</v>
      </c>
      <c r="E370" s="130">
        <v>1.76466255134197E-5</v>
      </c>
      <c r="G370" s="129">
        <v>355</v>
      </c>
      <c r="H370" s="119">
        <v>3.56</v>
      </c>
      <c r="I370" s="130">
        <v>1.6798533765344401E-5</v>
      </c>
      <c r="K370" s="129">
        <v>355</v>
      </c>
      <c r="L370" s="119">
        <v>3.56</v>
      </c>
      <c r="M370" s="130">
        <v>1.26143758108221E-4</v>
      </c>
      <c r="O370" s="129">
        <v>355</v>
      </c>
      <c r="P370" s="119">
        <v>3.56</v>
      </c>
      <c r="Q370" s="130">
        <v>1.5801760367391199E-5</v>
      </c>
      <c r="S370" s="129">
        <v>355</v>
      </c>
      <c r="T370" s="119">
        <v>3.56</v>
      </c>
      <c r="U370" s="130">
        <v>1.1744785436365E-3</v>
      </c>
      <c r="W370" s="129">
        <v>355</v>
      </c>
      <c r="X370" s="119">
        <v>3.56</v>
      </c>
      <c r="Y370" s="130">
        <v>1.91427913165128E-4</v>
      </c>
    </row>
    <row r="371" spans="3:25" x14ac:dyDescent="0.25">
      <c r="C371" s="129">
        <v>356</v>
      </c>
      <c r="D371" s="118">
        <v>3.57</v>
      </c>
      <c r="E371" s="130">
        <v>1.7549173436951799E-5</v>
      </c>
      <c r="G371" s="129">
        <v>356</v>
      </c>
      <c r="H371" s="119">
        <v>3.57</v>
      </c>
      <c r="I371" s="130">
        <v>1.6714804587977199E-5</v>
      </c>
      <c r="K371" s="129">
        <v>356</v>
      </c>
      <c r="L371" s="119">
        <v>3.57</v>
      </c>
      <c r="M371" s="130">
        <v>1.2525236921662501E-4</v>
      </c>
      <c r="O371" s="129">
        <v>356</v>
      </c>
      <c r="P371" s="119">
        <v>3.57</v>
      </c>
      <c r="Q371" s="130">
        <v>1.5722976974305298E-5</v>
      </c>
      <c r="S371" s="129">
        <v>356</v>
      </c>
      <c r="T371" s="119">
        <v>3.57</v>
      </c>
      <c r="U371" s="130">
        <v>1.16948358413634E-3</v>
      </c>
      <c r="W371" s="129">
        <v>356</v>
      </c>
      <c r="X371" s="119">
        <v>3.57</v>
      </c>
      <c r="Y371" s="130">
        <v>1.90383012401634E-4</v>
      </c>
    </row>
    <row r="372" spans="3:25" x14ac:dyDescent="0.25">
      <c r="C372" s="129">
        <v>357</v>
      </c>
      <c r="D372" s="118">
        <v>3.58</v>
      </c>
      <c r="E372" s="130">
        <v>1.74525491960302E-5</v>
      </c>
      <c r="G372" s="129">
        <v>357</v>
      </c>
      <c r="H372" s="119">
        <v>3.58</v>
      </c>
      <c r="I372" s="130">
        <v>1.6631676484903899E-5</v>
      </c>
      <c r="K372" s="129">
        <v>357</v>
      </c>
      <c r="L372" s="119">
        <v>3.58</v>
      </c>
      <c r="M372" s="130">
        <v>1.2437013418789301E-4</v>
      </c>
      <c r="O372" s="129">
        <v>357</v>
      </c>
      <c r="P372" s="119">
        <v>3.58</v>
      </c>
      <c r="Q372" s="130">
        <v>1.5644757069916399E-5</v>
      </c>
      <c r="S372" s="129">
        <v>357</v>
      </c>
      <c r="T372" s="119">
        <v>3.58</v>
      </c>
      <c r="U372" s="130">
        <v>1.1645169351277001E-3</v>
      </c>
      <c r="W372" s="129">
        <v>357</v>
      </c>
      <c r="X372" s="119">
        <v>3.58</v>
      </c>
      <c r="Y372" s="130">
        <v>1.89346970960115E-4</v>
      </c>
    </row>
    <row r="373" spans="3:25" x14ac:dyDescent="0.25">
      <c r="C373" s="129">
        <v>358</v>
      </c>
      <c r="D373" s="118">
        <v>3.59</v>
      </c>
      <c r="E373" s="130">
        <v>1.7356743056483999E-5</v>
      </c>
      <c r="G373" s="129">
        <v>358</v>
      </c>
      <c r="H373" s="119">
        <v>3.59</v>
      </c>
      <c r="I373" s="130">
        <v>1.65491439806957E-5</v>
      </c>
      <c r="K373" s="129">
        <v>358</v>
      </c>
      <c r="L373" s="119">
        <v>3.59</v>
      </c>
      <c r="M373" s="130">
        <v>1.2349693268130601E-4</v>
      </c>
      <c r="O373" s="129">
        <v>358</v>
      </c>
      <c r="P373" s="119">
        <v>3.59</v>
      </c>
      <c r="Q373" s="130">
        <v>1.55670955913344E-5</v>
      </c>
      <c r="S373" s="129">
        <v>358</v>
      </c>
      <c r="T373" s="119">
        <v>3.59</v>
      </c>
      <c r="U373" s="130">
        <v>1.1595784162411599E-3</v>
      </c>
      <c r="W373" s="129">
        <v>358</v>
      </c>
      <c r="X373" s="119">
        <v>3.59</v>
      </c>
      <c r="Y373" s="130">
        <v>1.8831968314019E-4</v>
      </c>
    </row>
    <row r="374" spans="3:25" x14ac:dyDescent="0.25">
      <c r="C374" s="129">
        <v>359</v>
      </c>
      <c r="D374" s="118">
        <v>3.6</v>
      </c>
      <c r="E374" s="130">
        <v>1.7261745433245298E-5</v>
      </c>
      <c r="G374" s="129">
        <v>359</v>
      </c>
      <c r="H374" s="119">
        <v>3.6</v>
      </c>
      <c r="I374" s="130">
        <v>1.6467206632349801E-5</v>
      </c>
      <c r="K374" s="129">
        <v>359</v>
      </c>
      <c r="L374" s="119">
        <v>3.6</v>
      </c>
      <c r="M374" s="130">
        <v>1.22632646249922E-4</v>
      </c>
      <c r="O374" s="129">
        <v>359</v>
      </c>
      <c r="P374" s="119">
        <v>3.6</v>
      </c>
      <c r="Q374" s="130">
        <v>1.5489987527623301E-5</v>
      </c>
      <c r="S374" s="129">
        <v>359</v>
      </c>
      <c r="T374" s="119">
        <v>3.6</v>
      </c>
      <c r="U374" s="130">
        <v>1.15466784819619E-3</v>
      </c>
      <c r="W374" s="129">
        <v>359</v>
      </c>
      <c r="X374" s="119">
        <v>3.6</v>
      </c>
      <c r="Y374" s="130">
        <v>1.87301044912519E-4</v>
      </c>
    </row>
    <row r="375" spans="3:25" x14ac:dyDescent="0.25">
      <c r="C375" s="129">
        <v>360</v>
      </c>
      <c r="D375" s="118">
        <v>3.61</v>
      </c>
      <c r="E375" s="130">
        <v>1.7167546887510599E-5</v>
      </c>
      <c r="G375" s="129">
        <v>360</v>
      </c>
      <c r="H375" s="119">
        <v>3.61</v>
      </c>
      <c r="I375" s="130">
        <v>1.63859074299231E-5</v>
      </c>
      <c r="K375" s="129">
        <v>360</v>
      </c>
      <c r="L375" s="119">
        <v>3.61</v>
      </c>
      <c r="M375" s="130">
        <v>1.21777158306373E-4</v>
      </c>
      <c r="O375" s="129">
        <v>360</v>
      </c>
      <c r="P375" s="119">
        <v>3.61</v>
      </c>
      <c r="Q375" s="130">
        <v>1.5413427919260302E-5</v>
      </c>
      <c r="S375" s="129">
        <v>360</v>
      </c>
      <c r="T375" s="119">
        <v>3.61</v>
      </c>
      <c r="U375" s="130">
        <v>1.1497850527956101E-3</v>
      </c>
      <c r="W375" s="129">
        <v>360</v>
      </c>
      <c r="X375" s="119">
        <v>3.61</v>
      </c>
      <c r="Y375" s="130">
        <v>1.8629095388560999E-4</v>
      </c>
    </row>
    <row r="376" spans="3:25" x14ac:dyDescent="0.25">
      <c r="C376" s="129">
        <v>361</v>
      </c>
      <c r="D376" s="118">
        <v>3.62</v>
      </c>
      <c r="E376" s="130">
        <v>1.7074138123966101E-5</v>
      </c>
      <c r="G376" s="129">
        <v>361</v>
      </c>
      <c r="H376" s="119">
        <v>3.62</v>
      </c>
      <c r="I376" s="130">
        <v>1.6305186707950801E-5</v>
      </c>
      <c r="K376" s="129">
        <v>361</v>
      </c>
      <c r="L376" s="119">
        <v>3.62</v>
      </c>
      <c r="M376" s="130">
        <v>1.2093035408933399E-4</v>
      </c>
      <c r="O376" s="129">
        <v>361</v>
      </c>
      <c r="P376" s="119">
        <v>3.62</v>
      </c>
      <c r="Q376" s="130">
        <v>1.5337411857598599E-5</v>
      </c>
      <c r="S376" s="129">
        <v>361</v>
      </c>
      <c r="T376" s="119">
        <v>3.62</v>
      </c>
      <c r="U376" s="130">
        <v>1.1449298529201701E-3</v>
      </c>
      <c r="W376" s="129">
        <v>361</v>
      </c>
      <c r="X376" s="119">
        <v>3.62</v>
      </c>
      <c r="Y376" s="130">
        <v>1.8528930927339901E-4</v>
      </c>
    </row>
    <row r="377" spans="3:25" x14ac:dyDescent="0.25">
      <c r="C377" s="129">
        <v>362</v>
      </c>
      <c r="D377" s="118">
        <v>3.63</v>
      </c>
      <c r="E377" s="130">
        <v>1.6981509988076701E-5</v>
      </c>
      <c r="G377" s="129">
        <v>362</v>
      </c>
      <c r="H377" s="119">
        <v>3.63</v>
      </c>
      <c r="I377" s="130">
        <v>1.62250392386041E-5</v>
      </c>
      <c r="K377" s="129">
        <v>362</v>
      </c>
      <c r="L377" s="119">
        <v>3.63</v>
      </c>
      <c r="M377" s="130">
        <v>1.20092120630678E-4</v>
      </c>
      <c r="O377" s="129">
        <v>362</v>
      </c>
      <c r="P377" s="119">
        <v>3.63</v>
      </c>
      <c r="Q377" s="130">
        <v>1.52619344843347E-5</v>
      </c>
      <c r="S377" s="129">
        <v>362</v>
      </c>
      <c r="T377" s="119">
        <v>3.63</v>
      </c>
      <c r="U377" s="130">
        <v>1.14010207252325E-3</v>
      </c>
      <c r="W377" s="129">
        <v>362</v>
      </c>
      <c r="X377" s="119">
        <v>3.63</v>
      </c>
      <c r="Y377" s="130">
        <v>1.8429601186361E-4</v>
      </c>
    </row>
    <row r="378" spans="3:25" x14ac:dyDescent="0.25">
      <c r="C378" s="129">
        <v>363</v>
      </c>
      <c r="D378" s="118">
        <v>3.64</v>
      </c>
      <c r="E378" s="130">
        <v>1.68896534634357E-5</v>
      </c>
      <c r="G378" s="129">
        <v>363</v>
      </c>
      <c r="H378" s="119">
        <v>3.64</v>
      </c>
      <c r="I378" s="130">
        <v>1.6145459849438098E-5</v>
      </c>
      <c r="K378" s="129">
        <v>363</v>
      </c>
      <c r="L378" s="119">
        <v>3.64</v>
      </c>
      <c r="M378" s="130">
        <v>1.19262346723283E-4</v>
      </c>
      <c r="O378" s="129">
        <v>363</v>
      </c>
      <c r="P378" s="119">
        <v>3.64</v>
      </c>
      <c r="Q378" s="130">
        <v>1.5187028869455001E-5</v>
      </c>
      <c r="S378" s="129">
        <v>363</v>
      </c>
      <c r="T378" s="119">
        <v>3.64</v>
      </c>
      <c r="U378" s="130">
        <v>1.13530153662564E-3</v>
      </c>
      <c r="W378" s="129">
        <v>363</v>
      </c>
      <c r="X378" s="119">
        <v>3.64</v>
      </c>
      <c r="Y378" s="130">
        <v>1.8331096398685299E-4</v>
      </c>
    </row>
    <row r="379" spans="3:25" x14ac:dyDescent="0.25">
      <c r="C379" s="129">
        <v>364</v>
      </c>
      <c r="D379" s="118">
        <v>3.65</v>
      </c>
      <c r="E379" s="130">
        <v>1.6798559669173799E-5</v>
      </c>
      <c r="G379" s="129">
        <v>364</v>
      </c>
      <c r="H379" s="119">
        <v>3.65</v>
      </c>
      <c r="I379" s="130">
        <v>1.6066443422751E-5</v>
      </c>
      <c r="K379" s="129">
        <v>364</v>
      </c>
      <c r="L379" s="119">
        <v>3.65</v>
      </c>
      <c r="M379" s="130">
        <v>1.1844092288948501E-4</v>
      </c>
      <c r="O379" s="129">
        <v>364</v>
      </c>
      <c r="P379" s="119">
        <v>3.65</v>
      </c>
      <c r="Q379" s="130">
        <v>1.5112671402990699E-5</v>
      </c>
      <c r="S379" s="129">
        <v>364</v>
      </c>
      <c r="T379" s="119">
        <v>3.65</v>
      </c>
      <c r="U379" s="130">
        <v>1.13052807131051E-3</v>
      </c>
      <c r="W379" s="129">
        <v>364</v>
      </c>
      <c r="X379" s="119">
        <v>3.65</v>
      </c>
      <c r="Y379" s="130">
        <v>1.8233406948645501E-4</v>
      </c>
    </row>
    <row r="380" spans="3:25" x14ac:dyDescent="0.25">
      <c r="C380" s="129">
        <v>365</v>
      </c>
      <c r="D380" s="118">
        <v>3.66</v>
      </c>
      <c r="E380" s="130">
        <v>1.6708219857426799E-5</v>
      </c>
      <c r="G380" s="129">
        <v>365</v>
      </c>
      <c r="H380" s="119">
        <v>3.66</v>
      </c>
      <c r="I380" s="130">
        <v>1.5987984894952E-5</v>
      </c>
      <c r="K380" s="129">
        <v>365</v>
      </c>
      <c r="L380" s="119">
        <v>3.66</v>
      </c>
      <c r="M380" s="130">
        <v>1.17627741350164E-4</v>
      </c>
      <c r="O380" s="129">
        <v>365</v>
      </c>
      <c r="P380" s="119">
        <v>3.66</v>
      </c>
      <c r="Q380" s="130">
        <v>1.503883732577E-5</v>
      </c>
      <c r="S380" s="129">
        <v>365</v>
      </c>
      <c r="T380" s="119">
        <v>3.66</v>
      </c>
      <c r="U380" s="130">
        <v>1.1257815037183101E-3</v>
      </c>
      <c r="W380" s="129">
        <v>365</v>
      </c>
      <c r="X380" s="119">
        <v>3.66</v>
      </c>
      <c r="Y380" s="130">
        <v>1.8136523368899801E-4</v>
      </c>
    </row>
    <row r="381" spans="3:25" x14ac:dyDescent="0.25">
      <c r="C381" s="129">
        <v>366</v>
      </c>
      <c r="D381" s="118">
        <v>3.67</v>
      </c>
      <c r="E381" s="130">
        <v>1.66186254108591E-5</v>
      </c>
      <c r="G381" s="129">
        <v>366</v>
      </c>
      <c r="H381" s="119">
        <v>3.67</v>
      </c>
      <c r="I381" s="130">
        <v>1.5910079255935099E-5</v>
      </c>
      <c r="K381" s="129">
        <v>366</v>
      </c>
      <c r="L381" s="119">
        <v>3.67</v>
      </c>
      <c r="M381" s="130">
        <v>1.16822695994443E-4</v>
      </c>
      <c r="O381" s="129">
        <v>366</v>
      </c>
      <c r="P381" s="119">
        <v>3.67</v>
      </c>
      <c r="Q381" s="130">
        <v>1.49655219934938E-5</v>
      </c>
      <c r="S381" s="129">
        <v>366</v>
      </c>
      <c r="T381" s="119">
        <v>3.67</v>
      </c>
      <c r="U381" s="130">
        <v>1.12106166204193E-3</v>
      </c>
      <c r="W381" s="129">
        <v>366</v>
      </c>
      <c r="X381" s="119">
        <v>3.67</v>
      </c>
      <c r="Y381" s="130">
        <v>1.8040436337553699E-4</v>
      </c>
    </row>
    <row r="382" spans="3:25" x14ac:dyDescent="0.25">
      <c r="C382" s="129">
        <v>367</v>
      </c>
      <c r="D382" s="118">
        <v>3.68</v>
      </c>
      <c r="E382" s="130">
        <v>1.6529767840242899E-5</v>
      </c>
      <c r="G382" s="129">
        <v>367</v>
      </c>
      <c r="H382" s="119">
        <v>3.68</v>
      </c>
      <c r="I382" s="130">
        <v>1.58327215484615E-5</v>
      </c>
      <c r="K382" s="129">
        <v>367</v>
      </c>
      <c r="L382" s="119">
        <v>3.68</v>
      </c>
      <c r="M382" s="130">
        <v>1.16025682349993E-4</v>
      </c>
      <c r="O382" s="129">
        <v>367</v>
      </c>
      <c r="P382" s="119">
        <v>3.68</v>
      </c>
      <c r="Q382" s="130">
        <v>1.48927208092631E-5</v>
      </c>
      <c r="S382" s="129">
        <v>367</v>
      </c>
      <c r="T382" s="119">
        <v>3.68</v>
      </c>
      <c r="U382" s="130">
        <v>1.1163683755217801E-3</v>
      </c>
      <c r="W382" s="129">
        <v>367</v>
      </c>
      <c r="X382" s="119">
        <v>3.68</v>
      </c>
      <c r="Y382" s="130">
        <v>1.79451366753498E-4</v>
      </c>
    </row>
    <row r="383" spans="3:25" x14ac:dyDescent="0.25">
      <c r="C383" s="129">
        <v>368</v>
      </c>
      <c r="D383" s="118">
        <v>3.69</v>
      </c>
      <c r="E383" s="130">
        <v>1.6441638782090398E-5</v>
      </c>
      <c r="G383" s="129">
        <v>368</v>
      </c>
      <c r="H383" s="119">
        <v>3.69</v>
      </c>
      <c r="I383" s="130">
        <v>1.57559068675476E-5</v>
      </c>
      <c r="K383" s="129">
        <v>368</v>
      </c>
      <c r="L383" s="119">
        <v>3.69</v>
      </c>
      <c r="M383" s="130">
        <v>1.15236597553922E-4</v>
      </c>
      <c r="O383" s="129">
        <v>368</v>
      </c>
      <c r="P383" s="119">
        <v>3.69</v>
      </c>
      <c r="Q383" s="130">
        <v>1.48204292230791E-5</v>
      </c>
      <c r="S383" s="129">
        <v>368</v>
      </c>
      <c r="T383" s="119">
        <v>3.69</v>
      </c>
      <c r="U383" s="130">
        <v>1.1117014744410801E-3</v>
      </c>
      <c r="W383" s="129">
        <v>368</v>
      </c>
      <c r="X383" s="119">
        <v>3.69</v>
      </c>
      <c r="Y383" s="130">
        <v>1.7850615342922301E-4</v>
      </c>
    </row>
    <row r="384" spans="3:25" x14ac:dyDescent="0.25">
      <c r="C384" s="129">
        <v>369</v>
      </c>
      <c r="D384" s="118">
        <v>3.7</v>
      </c>
      <c r="E384" s="130">
        <v>1.6354229996339099E-5</v>
      </c>
      <c r="G384" s="129">
        <v>369</v>
      </c>
      <c r="H384" s="119">
        <v>3.7</v>
      </c>
      <c r="I384" s="130">
        <v>1.5679630359860901E-5</v>
      </c>
      <c r="K384" s="129">
        <v>369</v>
      </c>
      <c r="L384" s="119">
        <v>3.7</v>
      </c>
      <c r="M384" s="130">
        <v>1.14455340324255E-4</v>
      </c>
      <c r="O384" s="129">
        <v>369</v>
      </c>
      <c r="P384" s="119">
        <v>3.7</v>
      </c>
      <c r="Q384" s="130">
        <v>1.47486427313466E-5</v>
      </c>
      <c r="S384" s="129">
        <v>369</v>
      </c>
      <c r="T384" s="119">
        <v>3.7</v>
      </c>
      <c r="U384" s="130">
        <v>1.1070607901210801E-3</v>
      </c>
      <c r="W384" s="129">
        <v>369</v>
      </c>
      <c r="X384" s="119">
        <v>3.7</v>
      </c>
      <c r="Y384" s="130">
        <v>1.7756863438114499E-4</v>
      </c>
    </row>
    <row r="385" spans="3:25" x14ac:dyDescent="0.25">
      <c r="C385" s="129">
        <v>370</v>
      </c>
      <c r="D385" s="118">
        <v>3.71</v>
      </c>
      <c r="E385" s="130">
        <v>1.6267533364086999E-5</v>
      </c>
      <c r="G385" s="129">
        <v>370</v>
      </c>
      <c r="H385" s="119">
        <v>3.71</v>
      </c>
      <c r="I385" s="130">
        <v>1.5603887223122999E-5</v>
      </c>
      <c r="K385" s="129">
        <v>370</v>
      </c>
      <c r="L385" s="119">
        <v>3.71</v>
      </c>
      <c r="M385" s="130">
        <v>1.13681810931961E-4</v>
      </c>
      <c r="O385" s="129">
        <v>370</v>
      </c>
      <c r="P385" s="119">
        <v>3.71</v>
      </c>
      <c r="Q385" s="130">
        <v>1.4677356876382401E-5</v>
      </c>
      <c r="S385" s="129">
        <v>370</v>
      </c>
      <c r="T385" s="119">
        <v>3.71</v>
      </c>
      <c r="U385" s="130">
        <v>1.1024461549164399E-3</v>
      </c>
      <c r="W385" s="129">
        <v>370</v>
      </c>
      <c r="X385" s="119">
        <v>3.71</v>
      </c>
      <c r="Y385" s="130">
        <v>1.7663872193358999E-4</v>
      </c>
    </row>
    <row r="386" spans="3:25" x14ac:dyDescent="0.25">
      <c r="C386" s="129">
        <v>371</v>
      </c>
      <c r="D386" s="118">
        <v>3.72</v>
      </c>
      <c r="E386" s="130">
        <v>1.6181540885378099E-5</v>
      </c>
      <c r="G386" s="129">
        <v>371</v>
      </c>
      <c r="H386" s="119">
        <v>3.72</v>
      </c>
      <c r="I386" s="130">
        <v>1.55286727055188E-5</v>
      </c>
      <c r="K386" s="129">
        <v>371</v>
      </c>
      <c r="L386" s="119">
        <v>3.72</v>
      </c>
      <c r="M386" s="130">
        <v>1.1291591117354901E-4</v>
      </c>
      <c r="O386" s="129">
        <v>371</v>
      </c>
      <c r="P386" s="119">
        <v>3.72</v>
      </c>
      <c r="Q386" s="130">
        <v>1.46065672459275E-5</v>
      </c>
      <c r="S386" s="129">
        <v>371</v>
      </c>
      <c r="T386" s="119">
        <v>3.72</v>
      </c>
      <c r="U386" s="130">
        <v>1.0978574022105999E-3</v>
      </c>
      <c r="W386" s="129">
        <v>371</v>
      </c>
      <c r="X386" s="119">
        <v>3.72</v>
      </c>
      <c r="Y386" s="130">
        <v>1.7571632973117099E-4</v>
      </c>
    </row>
    <row r="387" spans="3:25" x14ac:dyDescent="0.25">
      <c r="C387" s="129">
        <v>372</v>
      </c>
      <c r="D387" s="118">
        <v>3.73</v>
      </c>
      <c r="E387" s="130">
        <v>1.6096244677037E-5</v>
      </c>
      <c r="G387" s="129">
        <v>372</v>
      </c>
      <c r="H387" s="119">
        <v>3.73</v>
      </c>
      <c r="I387" s="130">
        <v>1.54539821051132E-5</v>
      </c>
      <c r="K387" s="129">
        <v>372</v>
      </c>
      <c r="L387" s="119">
        <v>3.73</v>
      </c>
      <c r="M387" s="130">
        <v>1.12157544344193E-4</v>
      </c>
      <c r="O387" s="129">
        <v>372</v>
      </c>
      <c r="P387" s="119">
        <v>3.73</v>
      </c>
      <c r="Q387" s="130">
        <v>1.4536269472663099E-5</v>
      </c>
      <c r="S387" s="129">
        <v>372</v>
      </c>
      <c r="T387" s="119">
        <v>3.73</v>
      </c>
      <c r="U387" s="130">
        <v>1.09329436641124E-3</v>
      </c>
      <c r="W387" s="129">
        <v>372</v>
      </c>
      <c r="X387" s="119">
        <v>3.73</v>
      </c>
      <c r="Y387" s="130">
        <v>1.7480137271377001E-4</v>
      </c>
    </row>
    <row r="388" spans="3:25" x14ac:dyDescent="0.25">
      <c r="C388" s="129">
        <v>373</v>
      </c>
      <c r="D388" s="118">
        <v>3.74</v>
      </c>
      <c r="E388" s="130">
        <v>1.6011636970548799E-5</v>
      </c>
      <c r="G388" s="129">
        <v>373</v>
      </c>
      <c r="H388" s="119">
        <v>3.74</v>
      </c>
      <c r="I388" s="130">
        <v>1.53798107692742E-5</v>
      </c>
      <c r="K388" s="129">
        <v>373</v>
      </c>
      <c r="L388" s="119">
        <v>3.74</v>
      </c>
      <c r="M388" s="130">
        <v>1.11406615211392E-4</v>
      </c>
      <c r="O388" s="129">
        <v>373</v>
      </c>
      <c r="P388" s="119">
        <v>3.74</v>
      </c>
      <c r="Q388" s="130">
        <v>1.44664592337322E-5</v>
      </c>
      <c r="S388" s="129">
        <v>373</v>
      </c>
      <c r="T388" s="119">
        <v>3.74</v>
      </c>
      <c r="U388" s="130">
        <v>1.0887568829457399E-3</v>
      </c>
      <c r="W388" s="129">
        <v>373</v>
      </c>
      <c r="X388" s="119">
        <v>3.74</v>
      </c>
      <c r="Y388" s="130">
        <v>1.7389376709209199E-4</v>
      </c>
    </row>
    <row r="389" spans="3:25" x14ac:dyDescent="0.25">
      <c r="C389" s="129">
        <v>374</v>
      </c>
      <c r="D389" s="118">
        <v>3.75</v>
      </c>
      <c r="E389" s="130">
        <v>1.59277101099865E-5</v>
      </c>
      <c r="G389" s="129">
        <v>374</v>
      </c>
      <c r="H389" s="119">
        <v>3.75</v>
      </c>
      <c r="I389" s="130">
        <v>1.5306154094102599E-5</v>
      </c>
      <c r="K389" s="129">
        <v>374</v>
      </c>
      <c r="L389" s="119">
        <v>3.75</v>
      </c>
      <c r="M389" s="130">
        <v>1.1066302998915001E-4</v>
      </c>
      <c r="O389" s="129">
        <v>374</v>
      </c>
      <c r="P389" s="119">
        <v>3.75</v>
      </c>
      <c r="Q389" s="130">
        <v>1.43971478317585E-5</v>
      </c>
      <c r="S389" s="129">
        <v>374</v>
      </c>
      <c r="T389" s="119">
        <v>3.75</v>
      </c>
      <c r="U389" s="130">
        <v>1.0842447882567299E-3</v>
      </c>
      <c r="W389" s="129">
        <v>374</v>
      </c>
      <c r="X389" s="119">
        <v>3.75</v>
      </c>
      <c r="Y389" s="130">
        <v>1.7299343032377E-4</v>
      </c>
    </row>
    <row r="390" spans="3:25" x14ac:dyDescent="0.25">
      <c r="C390" s="129">
        <v>375</v>
      </c>
      <c r="D390" s="118">
        <v>3.76</v>
      </c>
      <c r="E390" s="130">
        <v>1.5844456549982999E-5</v>
      </c>
      <c r="G390" s="129">
        <v>375</v>
      </c>
      <c r="H390" s="119">
        <v>3.76</v>
      </c>
      <c r="I390" s="130">
        <v>1.5233007523869101E-5</v>
      </c>
      <c r="K390" s="129">
        <v>375</v>
      </c>
      <c r="L390" s="119">
        <v>3.76</v>
      </c>
      <c r="M390" s="130">
        <v>1.0992669631265201E-4</v>
      </c>
      <c r="O390" s="129">
        <v>375</v>
      </c>
      <c r="P390" s="119">
        <v>3.76</v>
      </c>
      <c r="Q390" s="130">
        <v>1.4328349813733301E-5</v>
      </c>
      <c r="S390" s="129">
        <v>375</v>
      </c>
      <c r="T390" s="119">
        <v>3.76</v>
      </c>
      <c r="U390" s="130">
        <v>1.0797579197975901E-3</v>
      </c>
      <c r="W390" s="129">
        <v>375</v>
      </c>
      <c r="X390" s="119">
        <v>3.76</v>
      </c>
      <c r="Y390" s="130">
        <v>1.72100281090011E-4</v>
      </c>
    </row>
    <row r="391" spans="3:25" x14ac:dyDescent="0.25">
      <c r="C391" s="129">
        <v>376</v>
      </c>
      <c r="D391" s="118">
        <v>3.77</v>
      </c>
      <c r="E391" s="130">
        <v>1.5761868853746301E-5</v>
      </c>
      <c r="G391" s="129">
        <v>376</v>
      </c>
      <c r="H391" s="119">
        <v>3.77</v>
      </c>
      <c r="I391" s="130">
        <v>1.51603665504572E-5</v>
      </c>
      <c r="K391" s="129">
        <v>376</v>
      </c>
      <c r="L391" s="119">
        <v>3.77</v>
      </c>
      <c r="M391" s="130">
        <v>1.09197523213451E-4</v>
      </c>
      <c r="O391" s="129">
        <v>376</v>
      </c>
      <c r="P391" s="119">
        <v>3.77</v>
      </c>
      <c r="Q391" s="130">
        <v>1.4260025753310601E-5</v>
      </c>
      <c r="S391" s="129">
        <v>376</v>
      </c>
      <c r="T391" s="119">
        <v>3.77</v>
      </c>
      <c r="U391" s="130">
        <v>1.07529611602809E-3</v>
      </c>
      <c r="W391" s="129">
        <v>376</v>
      </c>
      <c r="X391" s="119">
        <v>3.77</v>
      </c>
      <c r="Y391" s="130">
        <v>1.71214239272772E-4</v>
      </c>
    </row>
    <row r="392" spans="3:25" x14ac:dyDescent="0.25">
      <c r="C392" s="129">
        <v>377</v>
      </c>
      <c r="D392" s="118">
        <v>3.78</v>
      </c>
      <c r="E392" s="130">
        <v>1.5679939691117701E-5</v>
      </c>
      <c r="G392" s="129">
        <v>377</v>
      </c>
      <c r="H392" s="119">
        <v>3.78</v>
      </c>
      <c r="I392" s="130">
        <v>1.50882267128126E-5</v>
      </c>
      <c r="K392" s="129">
        <v>377</v>
      </c>
      <c r="L392" s="119">
        <v>3.78</v>
      </c>
      <c r="M392" s="130">
        <v>1.08475421095124E-4</v>
      </c>
      <c r="O392" s="129">
        <v>377</v>
      </c>
      <c r="P392" s="119">
        <v>3.78</v>
      </c>
      <c r="Q392" s="130">
        <v>1.4192171515586201E-5</v>
      </c>
      <c r="S392" s="129">
        <v>377</v>
      </c>
      <c r="T392" s="119">
        <v>3.78</v>
      </c>
      <c r="U392" s="130">
        <v>1.07085921640998E-3</v>
      </c>
      <c r="W392" s="129">
        <v>377</v>
      </c>
      <c r="X392" s="119">
        <v>3.78</v>
      </c>
      <c r="Y392" s="130">
        <v>1.70335225932441E-4</v>
      </c>
    </row>
    <row r="393" spans="3:25" x14ac:dyDescent="0.25">
      <c r="C393" s="129">
        <v>378</v>
      </c>
      <c r="D393" s="118">
        <v>3.79</v>
      </c>
      <c r="E393" s="130">
        <v>1.55986618366716E-5</v>
      </c>
      <c r="G393" s="129">
        <v>378</v>
      </c>
      <c r="H393" s="119">
        <v>3.79</v>
      </c>
      <c r="I393" s="130">
        <v>1.50166046756392E-5</v>
      </c>
      <c r="K393" s="129">
        <v>378</v>
      </c>
      <c r="L393" s="119">
        <v>3.79</v>
      </c>
      <c r="M393" s="130">
        <v>1.0776030170942001E-4</v>
      </c>
      <c r="O393" s="129">
        <v>378</v>
      </c>
      <c r="P393" s="119">
        <v>3.79</v>
      </c>
      <c r="Q393" s="130">
        <v>1.41247830075106E-5</v>
      </c>
      <c r="S393" s="129">
        <v>378</v>
      </c>
      <c r="T393" s="119">
        <v>3.79</v>
      </c>
      <c r="U393" s="130">
        <v>1.0664470614026101E-3</v>
      </c>
      <c r="W393" s="129">
        <v>378</v>
      </c>
      <c r="X393" s="119">
        <v>3.79</v>
      </c>
      <c r="Y393" s="130">
        <v>1.6946316328602201E-4</v>
      </c>
    </row>
    <row r="394" spans="3:25" x14ac:dyDescent="0.25">
      <c r="C394" s="129">
        <v>379</v>
      </c>
      <c r="D394" s="118">
        <v>3.8</v>
      </c>
      <c r="E394" s="130">
        <v>1.5518028167855499E-5</v>
      </c>
      <c r="G394" s="129">
        <v>379</v>
      </c>
      <c r="H394" s="119">
        <v>3.8</v>
      </c>
      <c r="I394" s="130">
        <v>1.4945500312690399E-5</v>
      </c>
      <c r="K394" s="129">
        <v>379</v>
      </c>
      <c r="L394" s="119">
        <v>3.8</v>
      </c>
      <c r="M394" s="130">
        <v>1.07052078132856E-4</v>
      </c>
      <c r="O394" s="129">
        <v>379</v>
      </c>
      <c r="P394" s="119">
        <v>3.8</v>
      </c>
      <c r="Q394" s="130">
        <v>1.4057856177441E-5</v>
      </c>
      <c r="S394" s="129">
        <v>379</v>
      </c>
      <c r="T394" s="119">
        <v>3.8</v>
      </c>
      <c r="U394" s="130">
        <v>1.0620594924585899E-3</v>
      </c>
      <c r="W394" s="129">
        <v>379</v>
      </c>
      <c r="X394" s="119">
        <v>3.8</v>
      </c>
      <c r="Y394" s="130">
        <v>1.6859797468580601E-4</v>
      </c>
    </row>
    <row r="395" spans="3:25" x14ac:dyDescent="0.25">
      <c r="C395" s="129">
        <v>380</v>
      </c>
      <c r="D395" s="118">
        <v>3.81</v>
      </c>
      <c r="E395" s="130">
        <v>1.5438031663169899E-5</v>
      </c>
      <c r="G395" s="129">
        <v>380</v>
      </c>
      <c r="H395" s="119">
        <v>3.81</v>
      </c>
      <c r="I395" s="130">
        <v>1.48748831893751E-5</v>
      </c>
      <c r="K395" s="129">
        <v>380</v>
      </c>
      <c r="L395" s="119">
        <v>3.81</v>
      </c>
      <c r="M395" s="130">
        <v>1.0635066474377899E-4</v>
      </c>
      <c r="O395" s="129">
        <v>380</v>
      </c>
      <c r="P395" s="119">
        <v>3.81</v>
      </c>
      <c r="Q395" s="130">
        <v>1.3991387014697899E-5</v>
      </c>
      <c r="S395" s="129">
        <v>380</v>
      </c>
      <c r="T395" s="119">
        <v>3.81</v>
      </c>
      <c r="U395" s="130">
        <v>1.0576963520194599E-3</v>
      </c>
      <c r="W395" s="129">
        <v>380</v>
      </c>
      <c r="X395" s="119">
        <v>3.81</v>
      </c>
      <c r="Y395" s="130">
        <v>1.6773958459851399E-4</v>
      </c>
    </row>
    <row r="396" spans="3:25" x14ac:dyDescent="0.25">
      <c r="C396" s="129">
        <v>381</v>
      </c>
      <c r="D396" s="118">
        <v>3.82</v>
      </c>
      <c r="E396" s="130">
        <v>1.5358665400386301E-5</v>
      </c>
      <c r="G396" s="129">
        <v>381</v>
      </c>
      <c r="H396" s="119">
        <v>3.82</v>
      </c>
      <c r="I396" s="130">
        <v>1.48047490406303E-5</v>
      </c>
      <c r="K396" s="129">
        <v>381</v>
      </c>
      <c r="L396" s="119">
        <v>3.82</v>
      </c>
      <c r="M396" s="130">
        <v>1.05655977199867E-4</v>
      </c>
      <c r="O396" s="129">
        <v>381</v>
      </c>
      <c r="P396" s="119">
        <v>3.82</v>
      </c>
      <c r="Q396" s="130">
        <v>1.39253715491254E-5</v>
      </c>
      <c r="S396" s="129">
        <v>381</v>
      </c>
      <c r="T396" s="119">
        <v>3.82</v>
      </c>
      <c r="U396" s="130">
        <v>1.05335748351139E-3</v>
      </c>
      <c r="W396" s="129">
        <v>381</v>
      </c>
      <c r="X396" s="119">
        <v>3.82</v>
      </c>
      <c r="Y396" s="130">
        <v>1.6688791858489999E-4</v>
      </c>
    </row>
    <row r="397" spans="3:25" x14ac:dyDescent="0.25">
      <c r="C397" s="129">
        <v>382</v>
      </c>
      <c r="D397" s="118">
        <v>3.83</v>
      </c>
      <c r="E397" s="130">
        <v>1.5279922554803602E-5</v>
      </c>
      <c r="G397" s="129">
        <v>382</v>
      </c>
      <c r="H397" s="119">
        <v>3.83</v>
      </c>
      <c r="I397" s="130">
        <v>1.4735093645562999E-5</v>
      </c>
      <c r="K397" s="129">
        <v>382</v>
      </c>
      <c r="L397" s="119">
        <v>3.83</v>
      </c>
      <c r="M397" s="130">
        <v>1.0496793241607201E-4</v>
      </c>
      <c r="O397" s="129">
        <v>382</v>
      </c>
      <c r="P397" s="119">
        <v>3.83</v>
      </c>
      <c r="Q397" s="130">
        <v>1.38598058506557E-5</v>
      </c>
      <c r="S397" s="129">
        <v>382</v>
      </c>
      <c r="T397" s="119">
        <v>3.83</v>
      </c>
      <c r="U397" s="130">
        <v>1.0490427313408701E-3</v>
      </c>
      <c r="W397" s="129">
        <v>382</v>
      </c>
      <c r="X397" s="119">
        <v>3.83</v>
      </c>
      <c r="Y397" s="130">
        <v>1.66042903279809E-4</v>
      </c>
    </row>
    <row r="398" spans="3:25" x14ac:dyDescent="0.25">
      <c r="C398" s="129">
        <v>383</v>
      </c>
      <c r="D398" s="118">
        <v>3.84</v>
      </c>
      <c r="E398" s="130">
        <v>1.5201796397540201E-5</v>
      </c>
      <c r="G398" s="129">
        <v>383</v>
      </c>
      <c r="H398" s="119">
        <v>3.84</v>
      </c>
      <c r="I398" s="130">
        <v>1.4665912826942401E-5</v>
      </c>
      <c r="K398" s="129">
        <v>383</v>
      </c>
      <c r="L398" s="119">
        <v>3.84</v>
      </c>
      <c r="M398" s="130">
        <v>1.04286448542984E-4</v>
      </c>
      <c r="O398" s="129">
        <v>383</v>
      </c>
      <c r="P398" s="119">
        <v>3.84</v>
      </c>
      <c r="Q398" s="130">
        <v>1.3794686028878199E-5</v>
      </c>
      <c r="S398" s="129">
        <v>383</v>
      </c>
      <c r="T398" s="119">
        <v>3.84</v>
      </c>
      <c r="U398" s="130">
        <v>1.0447519408903999E-3</v>
      </c>
      <c r="W398" s="129">
        <v>383</v>
      </c>
      <c r="X398" s="119">
        <v>3.84</v>
      </c>
      <c r="Y398" s="130">
        <v>1.6520446637266701E-4</v>
      </c>
    </row>
    <row r="399" spans="3:25" x14ac:dyDescent="0.25">
      <c r="C399" s="129">
        <v>384</v>
      </c>
      <c r="D399" s="118">
        <v>3.85</v>
      </c>
      <c r="E399" s="130">
        <v>1.5124280293862599E-5</v>
      </c>
      <c r="G399" s="129">
        <v>384</v>
      </c>
      <c r="H399" s="119">
        <v>3.85</v>
      </c>
      <c r="I399" s="130">
        <v>1.45972024506982E-5</v>
      </c>
      <c r="K399" s="129">
        <v>384</v>
      </c>
      <c r="L399" s="119">
        <v>3.85</v>
      </c>
      <c r="M399" s="130">
        <v>1.03611444945609E-4</v>
      </c>
      <c r="O399" s="129">
        <v>384</v>
      </c>
      <c r="P399" s="119">
        <v>3.85</v>
      </c>
      <c r="Q399" s="130">
        <v>1.3730008232612201E-5</v>
      </c>
      <c r="S399" s="129">
        <v>384</v>
      </c>
      <c r="T399" s="119">
        <v>3.85</v>
      </c>
      <c r="U399" s="130">
        <v>1.0404849585142299E-3</v>
      </c>
      <c r="W399" s="129">
        <v>384</v>
      </c>
      <c r="X399" s="119">
        <v>3.85</v>
      </c>
      <c r="Y399" s="130">
        <v>1.6437253658839899E-4</v>
      </c>
    </row>
    <row r="400" spans="3:25" x14ac:dyDescent="0.25">
      <c r="C400" s="129">
        <v>385</v>
      </c>
      <c r="D400" s="118">
        <v>3.86</v>
      </c>
      <c r="E400" s="130">
        <v>1.50473677015487E-5</v>
      </c>
      <c r="G400" s="129">
        <v>385</v>
      </c>
      <c r="H400" s="119">
        <v>3.86</v>
      </c>
      <c r="I400" s="130">
        <v>1.4528958425424899E-5</v>
      </c>
      <c r="K400" s="129">
        <v>385</v>
      </c>
      <c r="L400" s="119">
        <v>3.86</v>
      </c>
      <c r="M400" s="130">
        <v>1.0294284218256899E-4</v>
      </c>
      <c r="O400" s="129">
        <v>385</v>
      </c>
      <c r="P400" s="119">
        <v>3.86</v>
      </c>
      <c r="Q400" s="130">
        <v>1.3665768649484199E-5</v>
      </c>
      <c r="S400" s="129">
        <v>385</v>
      </c>
      <c r="T400" s="119">
        <v>3.86</v>
      </c>
      <c r="U400" s="130">
        <v>1.03624163153409E-3</v>
      </c>
      <c r="W400" s="129">
        <v>385</v>
      </c>
      <c r="X400" s="119">
        <v>3.86</v>
      </c>
      <c r="Y400" s="130">
        <v>1.6354704366876801E-4</v>
      </c>
    </row>
    <row r="401" spans="3:25" x14ac:dyDescent="0.25">
      <c r="C401" s="129">
        <v>386</v>
      </c>
      <c r="D401" s="118">
        <v>3.87</v>
      </c>
      <c r="E401" s="130">
        <v>1.4971052169285299E-5</v>
      </c>
      <c r="G401" s="129">
        <v>386</v>
      </c>
      <c r="H401" s="119">
        <v>3.87</v>
      </c>
      <c r="I401" s="130">
        <v>1.4461176701891499E-5</v>
      </c>
      <c r="K401" s="129">
        <v>386</v>
      </c>
      <c r="L401" s="119">
        <v>3.87</v>
      </c>
      <c r="M401" s="130">
        <v>1.02280561985688E-4</v>
      </c>
      <c r="O401" s="129">
        <v>386</v>
      </c>
      <c r="P401" s="119">
        <v>3.87</v>
      </c>
      <c r="Q401" s="130">
        <v>1.36019635055087E-5</v>
      </c>
      <c r="S401" s="129">
        <v>386</v>
      </c>
      <c r="T401" s="119">
        <v>3.87</v>
      </c>
      <c r="U401" s="130">
        <v>1.03202180823488E-3</v>
      </c>
      <c r="W401" s="129">
        <v>386</v>
      </c>
      <c r="X401" s="119">
        <v>3.87</v>
      </c>
      <c r="Y401" s="130">
        <v>1.6272791835411499E-4</v>
      </c>
    </row>
    <row r="402" spans="3:25" x14ac:dyDescent="0.25">
      <c r="C402" s="129">
        <v>387</v>
      </c>
      <c r="D402" s="118">
        <v>3.88</v>
      </c>
      <c r="E402" s="130">
        <v>1.4895327335098501E-5</v>
      </c>
      <c r="G402" s="129">
        <v>387</v>
      </c>
      <c r="H402" s="119">
        <v>3.88</v>
      </c>
      <c r="I402" s="130">
        <v>1.43938532725578E-5</v>
      </c>
      <c r="K402" s="129">
        <v>387</v>
      </c>
      <c r="L402" s="119">
        <v>3.88</v>
      </c>
      <c r="M402" s="130">
        <v>1.01624527239975E-4</v>
      </c>
      <c r="O402" s="129">
        <v>387</v>
      </c>
      <c r="P402" s="119">
        <v>3.88</v>
      </c>
      <c r="Q402" s="130">
        <v>1.35386048520562E-5</v>
      </c>
      <c r="S402" s="129">
        <v>387</v>
      </c>
      <c r="T402" s="119">
        <v>3.88</v>
      </c>
      <c r="U402" s="130">
        <v>1.02782533786043E-3</v>
      </c>
      <c r="W402" s="129">
        <v>387</v>
      </c>
      <c r="X402" s="119">
        <v>3.88</v>
      </c>
      <c r="Y402" s="130">
        <v>1.6191509236549299E-4</v>
      </c>
    </row>
    <row r="403" spans="3:25" x14ac:dyDescent="0.25">
      <c r="C403" s="129">
        <v>388</v>
      </c>
      <c r="D403" s="118">
        <v>3.89</v>
      </c>
      <c r="E403" s="130">
        <v>1.48201869248169E-5</v>
      </c>
      <c r="G403" s="129">
        <v>388</v>
      </c>
      <c r="H403" s="119">
        <v>3.89</v>
      </c>
      <c r="I403" s="130">
        <v>1.43269841710956E-5</v>
      </c>
      <c r="K403" s="129">
        <v>388</v>
      </c>
      <c r="L403" s="119">
        <v>3.89</v>
      </c>
      <c r="M403" s="130">
        <v>1.00974661963991E-4</v>
      </c>
      <c r="O403" s="129">
        <v>388</v>
      </c>
      <c r="P403" s="119">
        <v>3.89</v>
      </c>
      <c r="Q403" s="130">
        <v>1.34757002893181E-5</v>
      </c>
      <c r="S403" s="129">
        <v>388</v>
      </c>
      <c r="T403" s="119">
        <v>3.89</v>
      </c>
      <c r="U403" s="130">
        <v>1.0236520706092299E-3</v>
      </c>
      <c r="W403" s="129">
        <v>388</v>
      </c>
      <c r="X403" s="119">
        <v>3.89</v>
      </c>
      <c r="Y403" s="130">
        <v>1.6110849838719301E-4</v>
      </c>
    </row>
    <row r="404" spans="3:25" x14ac:dyDescent="0.25">
      <c r="C404" s="129">
        <v>389</v>
      </c>
      <c r="D404" s="118">
        <v>3.9</v>
      </c>
      <c r="E404" s="130">
        <v>1.47456247505666E-5</v>
      </c>
      <c r="G404" s="129">
        <v>389</v>
      </c>
      <c r="H404" s="119">
        <v>3.9</v>
      </c>
      <c r="I404" s="130">
        <v>1.42605654719164E-5</v>
      </c>
      <c r="K404" s="129">
        <v>389</v>
      </c>
      <c r="L404" s="119">
        <v>3.9</v>
      </c>
      <c r="M404" s="130">
        <v>1.00330891290591E-4</v>
      </c>
      <c r="O404" s="129">
        <v>389</v>
      </c>
      <c r="P404" s="119">
        <v>3.9</v>
      </c>
      <c r="Q404" s="130">
        <v>1.3413218346800799E-5</v>
      </c>
      <c r="S404" s="129">
        <v>389</v>
      </c>
      <c r="T404" s="119">
        <v>3.9</v>
      </c>
      <c r="U404" s="130">
        <v>1.0195018576301599E-3</v>
      </c>
      <c r="W404" s="129">
        <v>389</v>
      </c>
      <c r="X404" s="119">
        <v>3.9</v>
      </c>
      <c r="Y404" s="130">
        <v>1.60308070049637E-4</v>
      </c>
    </row>
    <row r="405" spans="3:25" x14ac:dyDescent="0.25">
      <c r="C405" s="129">
        <v>390</v>
      </c>
      <c r="D405" s="118">
        <v>3.91</v>
      </c>
      <c r="E405" s="130">
        <v>1.4671634709296599E-5</v>
      </c>
      <c r="G405" s="129">
        <v>390</v>
      </c>
      <c r="H405" s="119">
        <v>3.91</v>
      </c>
      <c r="I405" s="130">
        <v>1.41945932897038E-5</v>
      </c>
      <c r="K405" s="129">
        <v>390</v>
      </c>
      <c r="L405" s="119">
        <v>3.91</v>
      </c>
      <c r="M405" s="130">
        <v>9.9693141448034E-5</v>
      </c>
      <c r="O405" s="129">
        <v>390</v>
      </c>
      <c r="P405" s="119">
        <v>3.91</v>
      </c>
      <c r="Q405" s="130">
        <v>1.3351155411891501E-5</v>
      </c>
      <c r="S405" s="129">
        <v>390</v>
      </c>
      <c r="T405" s="119">
        <v>3.91</v>
      </c>
      <c r="U405" s="130">
        <v>1.0153745510182201E-3</v>
      </c>
      <c r="W405" s="129">
        <v>390</v>
      </c>
      <c r="X405" s="119">
        <v>3.91</v>
      </c>
      <c r="Y405" s="130">
        <v>1.59513741912646E-4</v>
      </c>
    </row>
    <row r="406" spans="3:25" x14ac:dyDescent="0.25">
      <c r="C406" s="129">
        <v>391</v>
      </c>
      <c r="D406" s="118">
        <v>3.92</v>
      </c>
      <c r="E406" s="130">
        <v>1.4598210781334799E-5</v>
      </c>
      <c r="G406" s="129">
        <v>391</v>
      </c>
      <c r="H406" s="119">
        <v>3.92</v>
      </c>
      <c r="I406" s="130">
        <v>1.41290637789524E-5</v>
      </c>
      <c r="K406" s="129">
        <v>391</v>
      </c>
      <c r="L406" s="119">
        <v>3.92</v>
      </c>
      <c r="M406" s="130">
        <v>9.9061339741446001E-5</v>
      </c>
      <c r="O406" s="129">
        <v>391</v>
      </c>
      <c r="P406" s="119">
        <v>3.92</v>
      </c>
      <c r="Q406" s="130">
        <v>1.3289507908119E-5</v>
      </c>
      <c r="S406" s="129">
        <v>391</v>
      </c>
      <c r="T406" s="119">
        <v>3.92</v>
      </c>
      <c r="U406" s="130">
        <v>1.0112700038102599E-3</v>
      </c>
      <c r="W406" s="129">
        <v>391</v>
      </c>
      <c r="X406" s="119">
        <v>3.92</v>
      </c>
      <c r="Y406" s="130">
        <v>1.5872544944906E-4</v>
      </c>
    </row>
    <row r="407" spans="3:25" x14ac:dyDescent="0.25">
      <c r="C407" s="129">
        <v>392</v>
      </c>
      <c r="D407" s="118">
        <v>3.93</v>
      </c>
      <c r="E407" s="130">
        <v>1.4525347028973401E-5</v>
      </c>
      <c r="G407" s="129">
        <v>392</v>
      </c>
      <c r="H407" s="119">
        <v>3.93</v>
      </c>
      <c r="I407" s="130">
        <v>1.40639731335116E-5</v>
      </c>
      <c r="K407" s="129">
        <v>392</v>
      </c>
      <c r="L407" s="119">
        <v>3.93</v>
      </c>
      <c r="M407" s="130">
        <v>9.8435414534646398E-5</v>
      </c>
      <c r="O407" s="129">
        <v>392</v>
      </c>
      <c r="P407" s="119">
        <v>3.93</v>
      </c>
      <c r="Q407" s="130">
        <v>1.32282722947641E-5</v>
      </c>
      <c r="S407" s="129">
        <v>392</v>
      </c>
      <c r="T407" s="119">
        <v>3.93</v>
      </c>
      <c r="U407" s="130">
        <v>1.00718806998072E-3</v>
      </c>
      <c r="W407" s="129">
        <v>392</v>
      </c>
      <c r="X407" s="119">
        <v>3.93</v>
      </c>
      <c r="Y407" s="130">
        <v>1.57943129028706E-4</v>
      </c>
    </row>
    <row r="408" spans="3:25" x14ac:dyDescent="0.25">
      <c r="C408" s="129">
        <v>393</v>
      </c>
      <c r="D408" s="118">
        <v>3.94</v>
      </c>
      <c r="E408" s="130">
        <v>1.44530375950829E-5</v>
      </c>
      <c r="G408" s="129">
        <v>393</v>
      </c>
      <c r="H408" s="119">
        <v>3.94</v>
      </c>
      <c r="I408" s="130">
        <v>1.3999317586135E-5</v>
      </c>
      <c r="K408" s="129">
        <v>393</v>
      </c>
      <c r="L408" s="119">
        <v>3.94</v>
      </c>
      <c r="M408" s="130">
        <v>9.7815295232310697E-5</v>
      </c>
      <c r="O408" s="129">
        <v>393</v>
      </c>
      <c r="P408" s="119">
        <v>3.94</v>
      </c>
      <c r="Q408" s="130">
        <v>1.3167445066472999E-5</v>
      </c>
      <c r="S408" s="129">
        <v>393</v>
      </c>
      <c r="T408" s="119">
        <v>3.94</v>
      </c>
      <c r="U408" s="130">
        <v>1.0031286044373301E-3</v>
      </c>
      <c r="W408" s="129">
        <v>393</v>
      </c>
      <c r="X408" s="119">
        <v>3.94</v>
      </c>
      <c r="Y408" s="130">
        <v>1.5716671790270899E-4</v>
      </c>
    </row>
    <row r="409" spans="3:25" x14ac:dyDescent="0.25">
      <c r="C409" s="129">
        <v>394</v>
      </c>
      <c r="D409" s="118">
        <v>3.95</v>
      </c>
      <c r="E409" s="130">
        <v>1.43812767017546E-5</v>
      </c>
      <c r="G409" s="129">
        <v>394</v>
      </c>
      <c r="H409" s="119">
        <v>3.95</v>
      </c>
      <c r="I409" s="130">
        <v>1.3935093408035201E-5</v>
      </c>
      <c r="K409" s="129">
        <v>394</v>
      </c>
      <c r="L409" s="119">
        <v>3.95</v>
      </c>
      <c r="M409" s="130">
        <v>9.7200912262473006E-5</v>
      </c>
      <c r="O409" s="129">
        <v>394</v>
      </c>
      <c r="P409" s="119">
        <v>3.95</v>
      </c>
      <c r="Q409" s="130">
        <v>1.31070227528756E-5</v>
      </c>
      <c r="S409" s="129">
        <v>394</v>
      </c>
      <c r="T409" s="119">
        <v>3.95</v>
      </c>
      <c r="U409" s="130">
        <v>9.9909146301685394E-4</v>
      </c>
      <c r="W409" s="129">
        <v>394</v>
      </c>
      <c r="X409" s="119">
        <v>3.95</v>
      </c>
      <c r="Y409" s="130">
        <v>1.5639615418813399E-4</v>
      </c>
    </row>
    <row r="410" spans="3:25" x14ac:dyDescent="0.25">
      <c r="C410" s="129">
        <v>395</v>
      </c>
      <c r="D410" s="118">
        <v>3.96</v>
      </c>
      <c r="E410" s="130">
        <v>1.4310058648969801E-5</v>
      </c>
      <c r="G410" s="129">
        <v>395</v>
      </c>
      <c r="H410" s="119">
        <v>3.96</v>
      </c>
      <c r="I410" s="130">
        <v>1.3871296908443999E-5</v>
      </c>
      <c r="K410" s="129">
        <v>395</v>
      </c>
      <c r="L410" s="119">
        <v>3.96</v>
      </c>
      <c r="M410" s="130">
        <v>9.6592197059360501E-5</v>
      </c>
      <c r="O410" s="129">
        <v>395</v>
      </c>
      <c r="P410" s="119">
        <v>3.96</v>
      </c>
      <c r="Q410" s="130">
        <v>1.30470019182069E-5</v>
      </c>
      <c r="S410" s="129">
        <v>395</v>
      </c>
      <c r="T410" s="119">
        <v>3.96</v>
      </c>
      <c r="U410" s="130">
        <v>9.9507650248080296E-4</v>
      </c>
      <c r="W410" s="129">
        <v>395</v>
      </c>
      <c r="X410" s="119">
        <v>3.96</v>
      </c>
      <c r="Y410" s="130">
        <v>1.5563137685294801E-4</v>
      </c>
    </row>
    <row r="411" spans="3:25" x14ac:dyDescent="0.25">
      <c r="C411" s="129">
        <v>396</v>
      </c>
      <c r="D411" s="118">
        <v>3.97</v>
      </c>
      <c r="E411" s="130">
        <v>1.4239377813296501E-5</v>
      </c>
      <c r="G411" s="129">
        <v>396</v>
      </c>
      <c r="H411" s="119">
        <v>3.97</v>
      </c>
      <c r="I411" s="130">
        <v>1.3807924434177601E-5</v>
      </c>
      <c r="K411" s="129">
        <v>396</v>
      </c>
      <c r="L411" s="119">
        <v>3.97</v>
      </c>
      <c r="M411" s="130">
        <v>9.5989082046550305E-5</v>
      </c>
      <c r="O411" s="129">
        <v>396</v>
      </c>
      <c r="P411" s="119">
        <v>3.97</v>
      </c>
      <c r="Q411" s="130">
        <v>1.29873791609332E-5</v>
      </c>
      <c r="S411" s="129">
        <v>396</v>
      </c>
      <c r="T411" s="119">
        <v>3.97</v>
      </c>
      <c r="U411" s="130">
        <v>9.9108358051113203E-4</v>
      </c>
      <c r="W411" s="129">
        <v>396</v>
      </c>
      <c r="X411" s="119">
        <v>3.97</v>
      </c>
      <c r="Y411" s="130">
        <v>1.5487232570130199E-4</v>
      </c>
    </row>
    <row r="412" spans="3:25" x14ac:dyDescent="0.25">
      <c r="C412" s="129">
        <v>397</v>
      </c>
      <c r="D412" s="118">
        <v>3.98</v>
      </c>
      <c r="E412" s="130">
        <v>1.41692286466121E-5</v>
      </c>
      <c r="G412" s="129">
        <v>397</v>
      </c>
      <c r="H412" s="119">
        <v>3.98</v>
      </c>
      <c r="I412" s="130">
        <v>1.3744972369207501E-5</v>
      </c>
      <c r="K412" s="129">
        <v>397</v>
      </c>
      <c r="L412" s="119">
        <v>3.98</v>
      </c>
      <c r="M412" s="130">
        <v>9.5391500620443898E-5</v>
      </c>
      <c r="O412" s="129">
        <v>397</v>
      </c>
      <c r="P412" s="119">
        <v>3.98</v>
      </c>
      <c r="Q412" s="130">
        <v>1.29281511133808E-5</v>
      </c>
      <c r="S412" s="129">
        <v>397</v>
      </c>
      <c r="T412" s="119">
        <v>3.98</v>
      </c>
      <c r="U412" s="130">
        <v>9.8711255570596199E-4</v>
      </c>
      <c r="W412" s="129">
        <v>397</v>
      </c>
      <c r="X412" s="119">
        <v>3.98</v>
      </c>
      <c r="Y412" s="130">
        <v>1.5411894135911299E-4</v>
      </c>
    </row>
    <row r="413" spans="3:25" x14ac:dyDescent="0.25">
      <c r="C413" s="129">
        <v>398</v>
      </c>
      <c r="D413" s="118">
        <v>3.99</v>
      </c>
      <c r="E413" s="130">
        <v>1.40996056748512E-5</v>
      </c>
      <c r="G413" s="129">
        <v>398</v>
      </c>
      <c r="H413" s="119">
        <v>3.99</v>
      </c>
      <c r="I413" s="130">
        <v>1.36824371342359E-5</v>
      </c>
      <c r="K413" s="129">
        <v>398</v>
      </c>
      <c r="L413" s="119">
        <v>3.99</v>
      </c>
      <c r="M413" s="130">
        <v>9.4799387134050997E-5</v>
      </c>
      <c r="O413" s="129">
        <v>398</v>
      </c>
      <c r="P413" s="119">
        <v>3.99</v>
      </c>
      <c r="Q413" s="130">
        <v>1.2869314441369999E-5</v>
      </c>
      <c r="S413" s="129">
        <v>398</v>
      </c>
      <c r="T413" s="119">
        <v>3.99</v>
      </c>
      <c r="U413" s="130">
        <v>9.8316328757526309E-4</v>
      </c>
      <c r="W413" s="129">
        <v>398</v>
      </c>
      <c r="X413" s="119">
        <v>3.99</v>
      </c>
      <c r="Y413" s="130">
        <v>1.5337116525996101E-4</v>
      </c>
    </row>
    <row r="414" spans="3:25" x14ac:dyDescent="0.25">
      <c r="C414" s="129">
        <v>399</v>
      </c>
      <c r="D414" s="118">
        <v>4</v>
      </c>
      <c r="E414" s="130">
        <v>1.40305034967787E-5</v>
      </c>
      <c r="G414" s="129">
        <v>399</v>
      </c>
      <c r="H414" s="119">
        <v>4</v>
      </c>
      <c r="I414" s="130">
        <v>1.3620315186277001E-5</v>
      </c>
      <c r="K414" s="129">
        <v>399</v>
      </c>
      <c r="L414" s="119">
        <v>4</v>
      </c>
      <c r="M414" s="130">
        <v>9.4212676881079004E-5</v>
      </c>
      <c r="O414" s="129">
        <v>399</v>
      </c>
      <c r="P414" s="119">
        <v>4</v>
      </c>
      <c r="Q414" s="130">
        <v>1.28108658438518E-5</v>
      </c>
      <c r="S414" s="129">
        <v>399</v>
      </c>
      <c r="T414" s="119">
        <v>4</v>
      </c>
      <c r="U414" s="130">
        <v>9.792356365365591E-4</v>
      </c>
      <c r="W414" s="129">
        <v>399</v>
      </c>
      <c r="X414" s="119">
        <v>4</v>
      </c>
      <c r="Y414" s="130">
        <v>1.5262893963125901E-4</v>
      </c>
    </row>
    <row r="415" spans="3:25" x14ac:dyDescent="0.25">
      <c r="C415" s="129">
        <v>400</v>
      </c>
      <c r="D415" s="118">
        <v>4.01</v>
      </c>
      <c r="E415" s="130">
        <v>1.39619167827876E-5</v>
      </c>
      <c r="G415" s="129">
        <v>400</v>
      </c>
      <c r="H415" s="119">
        <v>4.01</v>
      </c>
      <c r="I415" s="130">
        <v>1.35586364205341E-5</v>
      </c>
      <c r="K415" s="129">
        <v>400</v>
      </c>
      <c r="L415" s="119">
        <v>4.01</v>
      </c>
      <c r="M415" s="130">
        <v>9.3631306080319495E-5</v>
      </c>
      <c r="O415" s="129">
        <v>400</v>
      </c>
      <c r="P415" s="119">
        <v>4.01</v>
      </c>
      <c r="Q415" s="130">
        <v>1.27528020525492E-5</v>
      </c>
      <c r="S415" s="129">
        <v>400</v>
      </c>
      <c r="T415" s="119">
        <v>4.01</v>
      </c>
      <c r="U415" s="130">
        <v>9.7532946391061005E-4</v>
      </c>
      <c r="W415" s="129">
        <v>400</v>
      </c>
      <c r="X415" s="119">
        <v>4.01</v>
      </c>
      <c r="Y415" s="130">
        <v>1.51892207480725E-4</v>
      </c>
    </row>
    <row r="416" spans="3:25" x14ac:dyDescent="0.25">
      <c r="C416" s="129">
        <v>401</v>
      </c>
      <c r="D416" s="118">
        <v>4.0199999999999996</v>
      </c>
      <c r="E416" s="130">
        <v>1.389384027372E-5</v>
      </c>
      <c r="G416" s="129">
        <v>401</v>
      </c>
      <c r="H416" s="119">
        <v>4.0199999999999996</v>
      </c>
      <c r="I416" s="130">
        <v>1.3497366618747399E-5</v>
      </c>
      <c r="K416" s="129">
        <v>401</v>
      </c>
      <c r="L416" s="119">
        <v>4.0199999999999996</v>
      </c>
      <c r="M416" s="130">
        <v>9.30552118603253E-5</v>
      </c>
      <c r="O416" s="129">
        <v>401</v>
      </c>
      <c r="P416" s="119">
        <v>4.0199999999999996</v>
      </c>
      <c r="Q416" s="130">
        <v>1.2695123844598799E-5</v>
      </c>
      <c r="S416" s="129">
        <v>401</v>
      </c>
      <c r="T416" s="119">
        <v>4.0199999999999996</v>
      </c>
      <c r="U416" s="130">
        <v>9.7144463191708704E-4</v>
      </c>
      <c r="W416" s="129">
        <v>401</v>
      </c>
      <c r="X416" s="119">
        <v>4.0199999999999996</v>
      </c>
      <c r="Y416" s="130">
        <v>1.5116091258312599E-4</v>
      </c>
    </row>
    <row r="417" spans="3:25" x14ac:dyDescent="0.25">
      <c r="C417" s="129">
        <v>402</v>
      </c>
      <c r="D417" s="118">
        <v>4.03</v>
      </c>
      <c r="E417" s="130">
        <v>1.38262687797117E-5</v>
      </c>
      <c r="G417" s="129">
        <v>402</v>
      </c>
      <c r="H417" s="119">
        <v>4.03</v>
      </c>
      <c r="I417" s="130">
        <v>1.34364991057323E-5</v>
      </c>
      <c r="K417" s="129">
        <v>402</v>
      </c>
      <c r="L417" s="119">
        <v>4.03</v>
      </c>
      <c r="M417" s="130">
        <v>9.2484332244375706E-5</v>
      </c>
      <c r="O417" s="129">
        <v>402</v>
      </c>
      <c r="P417" s="119">
        <v>4.03</v>
      </c>
      <c r="Q417" s="130">
        <v>1.26378566095213E-5</v>
      </c>
      <c r="S417" s="129">
        <v>402</v>
      </c>
      <c r="T417" s="119">
        <v>4.03</v>
      </c>
      <c r="U417" s="130">
        <v>9.6758100367025596E-4</v>
      </c>
      <c r="W417" s="129">
        <v>402</v>
      </c>
      <c r="X417" s="119">
        <v>4.03</v>
      </c>
      <c r="Y417" s="130">
        <v>1.5043499946729499E-4</v>
      </c>
    </row>
    <row r="418" spans="3:25" x14ac:dyDescent="0.25">
      <c r="C418" s="129">
        <v>403</v>
      </c>
      <c r="D418" s="118">
        <v>4.04</v>
      </c>
      <c r="E418" s="130">
        <v>1.3759197179059299E-5</v>
      </c>
      <c r="G418" s="129">
        <v>403</v>
      </c>
      <c r="H418" s="119">
        <v>4.04</v>
      </c>
      <c r="I418" s="130">
        <v>1.33760304888555E-5</v>
      </c>
      <c r="K418" s="129">
        <v>403</v>
      </c>
      <c r="L418" s="119">
        <v>4.04</v>
      </c>
      <c r="M418" s="130">
        <v>9.1918606135718396E-5</v>
      </c>
      <c r="O418" s="129">
        <v>403</v>
      </c>
      <c r="P418" s="119">
        <v>4.04</v>
      </c>
      <c r="Q418" s="130">
        <v>1.25809639722978E-5</v>
      </c>
      <c r="S418" s="129">
        <v>403</v>
      </c>
      <c r="T418" s="119">
        <v>4.04</v>
      </c>
      <c r="U418" s="130">
        <v>9.6373844317462602E-4</v>
      </c>
      <c r="W418" s="129">
        <v>403</v>
      </c>
      <c r="X418" s="119">
        <v>4.04</v>
      </c>
      <c r="Y418" s="130">
        <v>1.49714413403414E-4</v>
      </c>
    </row>
    <row r="419" spans="3:25" x14ac:dyDescent="0.25">
      <c r="C419" s="129">
        <v>404</v>
      </c>
      <c r="D419" s="118">
        <v>4.05</v>
      </c>
      <c r="E419" s="130">
        <v>1.3692620417109901E-5</v>
      </c>
      <c r="G419" s="129">
        <v>404</v>
      </c>
      <c r="H419" s="119">
        <v>4.05</v>
      </c>
      <c r="I419" s="130">
        <v>1.33159574096162E-5</v>
      </c>
      <c r="K419" s="129">
        <v>404</v>
      </c>
      <c r="L419" s="119">
        <v>4.05</v>
      </c>
      <c r="M419" s="130">
        <v>9.1357973303087797E-5</v>
      </c>
      <c r="O419" s="129">
        <v>404</v>
      </c>
      <c r="P419" s="119">
        <v>4.05</v>
      </c>
      <c r="Q419" s="130">
        <v>1.25244428017353E-5</v>
      </c>
      <c r="S419" s="129">
        <v>404</v>
      </c>
      <c r="T419" s="119">
        <v>4.05</v>
      </c>
      <c r="U419" s="130">
        <v>9.5991681532062601E-4</v>
      </c>
      <c r="W419" s="129">
        <v>404</v>
      </c>
      <c r="X419" s="119">
        <v>4.05</v>
      </c>
      <c r="Y419" s="130">
        <v>1.4899910039055701E-4</v>
      </c>
    </row>
    <row r="420" spans="3:25" x14ac:dyDescent="0.25">
      <c r="C420" s="129">
        <v>405</v>
      </c>
      <c r="D420" s="118">
        <v>4.0599999999999996</v>
      </c>
      <c r="E420" s="130">
        <v>1.3626533505172201E-5</v>
      </c>
      <c r="G420" s="129">
        <v>405</v>
      </c>
      <c r="H420" s="119">
        <v>4.0599999999999996</v>
      </c>
      <c r="I420" s="130">
        <v>1.32562765432593E-5</v>
      </c>
      <c r="K420" s="129">
        <v>405</v>
      </c>
      <c r="L420" s="119">
        <v>4.0599999999999996</v>
      </c>
      <c r="M420" s="130">
        <v>9.0802374366491694E-5</v>
      </c>
      <c r="O420" s="129">
        <v>405</v>
      </c>
      <c r="P420" s="119">
        <v>4.0599999999999996</v>
      </c>
      <c r="Q420" s="130">
        <v>1.24682899975075E-5</v>
      </c>
      <c r="S420" s="129">
        <v>405</v>
      </c>
      <c r="T420" s="119">
        <v>4.0599999999999996</v>
      </c>
      <c r="U420" s="130">
        <v>9.5611598588024203E-4</v>
      </c>
      <c r="W420" s="129">
        <v>405</v>
      </c>
      <c r="X420" s="119">
        <v>4.0599999999999996</v>
      </c>
      <c r="Y420" s="130">
        <v>1.48289007144486E-4</v>
      </c>
    </row>
    <row r="421" spans="3:25" x14ac:dyDescent="0.25">
      <c r="C421" s="129">
        <v>406</v>
      </c>
      <c r="D421" s="118">
        <v>4.07</v>
      </c>
      <c r="E421" s="130">
        <v>1.35609315194487E-5</v>
      </c>
      <c r="G421" s="129">
        <v>406</v>
      </c>
      <c r="H421" s="119">
        <v>4.07</v>
      </c>
      <c r="I421" s="130">
        <v>1.31969845983934E-5</v>
      </c>
      <c r="K421" s="129">
        <v>406</v>
      </c>
      <c r="L421" s="119">
        <v>4.07</v>
      </c>
      <c r="M421" s="130">
        <v>9.0251750783258006E-5</v>
      </c>
      <c r="O421" s="129">
        <v>406</v>
      </c>
      <c r="P421" s="119">
        <v>4.07</v>
      </c>
      <c r="Q421" s="130">
        <v>1.24125024898217E-5</v>
      </c>
      <c r="S421" s="129">
        <v>406</v>
      </c>
      <c r="T421" s="119">
        <v>4.07</v>
      </c>
      <c r="U421" s="130">
        <v>9.52335821502672E-4</v>
      </c>
      <c r="W421" s="129">
        <v>406</v>
      </c>
      <c r="X421" s="119">
        <v>4.07</v>
      </c>
      <c r="Y421" s="130">
        <v>1.47584081085688E-4</v>
      </c>
    </row>
    <row r="422" spans="3:25" x14ac:dyDescent="0.25">
      <c r="C422" s="129">
        <v>407</v>
      </c>
      <c r="D422" s="118">
        <v>4.08</v>
      </c>
      <c r="E422" s="130">
        <v>1.3495809599989E-5</v>
      </c>
      <c r="G422" s="129">
        <v>407</v>
      </c>
      <c r="H422" s="119">
        <v>4.08</v>
      </c>
      <c r="I422" s="130">
        <v>1.3138078316613E-5</v>
      </c>
      <c r="K422" s="129">
        <v>407</v>
      </c>
      <c r="L422" s="119">
        <v>4.08</v>
      </c>
      <c r="M422" s="130">
        <v>8.9706044834343199E-5</v>
      </c>
      <c r="O422" s="129">
        <v>407</v>
      </c>
      <c r="P422" s="119">
        <v>4.08</v>
      </c>
      <c r="Q422" s="130">
        <v>1.23570772390883E-5</v>
      </c>
      <c r="S422" s="129">
        <v>407</v>
      </c>
      <c r="T422" s="119">
        <v>4.08</v>
      </c>
      <c r="U422" s="130">
        <v>9.4857618970995805E-4</v>
      </c>
      <c r="W422" s="129">
        <v>407</v>
      </c>
      <c r="X422" s="119">
        <v>4.08</v>
      </c>
      <c r="Y422" s="130">
        <v>1.4688427032767199E-4</v>
      </c>
    </row>
    <row r="423" spans="3:25" x14ac:dyDescent="0.25">
      <c r="C423" s="129">
        <v>408</v>
      </c>
      <c r="D423" s="118">
        <v>4.09</v>
      </c>
      <c r="E423" s="130">
        <v>1.34311629496633E-5</v>
      </c>
      <c r="G423" s="129">
        <v>408</v>
      </c>
      <c r="H423" s="119">
        <v>4.09</v>
      </c>
      <c r="I423" s="130">
        <v>1.3079554472125701E-5</v>
      </c>
      <c r="K423" s="129">
        <v>408</v>
      </c>
      <c r="L423" s="119">
        <v>4.09</v>
      </c>
      <c r="M423" s="130">
        <v>8.9165199610889996E-5</v>
      </c>
      <c r="O423" s="129">
        <v>408</v>
      </c>
      <c r="P423" s="119">
        <v>4.09</v>
      </c>
      <c r="Q423" s="130">
        <v>1.23020112355946E-5</v>
      </c>
      <c r="S423" s="129">
        <v>408</v>
      </c>
      <c r="T423" s="119">
        <v>4.09</v>
      </c>
      <c r="U423" s="130">
        <v>9.4483695889262405E-4</v>
      </c>
      <c r="W423" s="129">
        <v>408</v>
      </c>
      <c r="X423" s="119">
        <v>4.09</v>
      </c>
      <c r="Y423" s="130">
        <v>1.4618952366547499E-4</v>
      </c>
    </row>
    <row r="424" spans="3:25" x14ac:dyDescent="0.25">
      <c r="C424" s="129">
        <v>409</v>
      </c>
      <c r="D424" s="118">
        <v>4.0999999999999996</v>
      </c>
      <c r="E424" s="130">
        <v>1.3366986833155099E-5</v>
      </c>
      <c r="G424" s="129">
        <v>409</v>
      </c>
      <c r="H424" s="119">
        <v>4.0999999999999996</v>
      </c>
      <c r="I424" s="130">
        <v>1.3021409871383699E-5</v>
      </c>
      <c r="K424" s="129">
        <v>409</v>
      </c>
      <c r="L424" s="119">
        <v>4.0999999999999996</v>
      </c>
      <c r="M424" s="130">
        <v>8.8629159001034596E-5</v>
      </c>
      <c r="O424" s="129">
        <v>409</v>
      </c>
      <c r="P424" s="119">
        <v>4.0999999999999996</v>
      </c>
      <c r="Q424" s="130">
        <v>1.22473014991813E-5</v>
      </c>
      <c r="S424" s="129">
        <v>409</v>
      </c>
      <c r="T424" s="119">
        <v>4.0999999999999996</v>
      </c>
      <c r="U424" s="130">
        <v>9.4111799830529303E-4</v>
      </c>
      <c r="W424" s="129">
        <v>409</v>
      </c>
      <c r="X424" s="119">
        <v>4.0999999999999996</v>
      </c>
      <c r="Y424" s="130">
        <v>1.4549979056442E-4</v>
      </c>
    </row>
    <row r="425" spans="3:25" x14ac:dyDescent="0.25">
      <c r="C425" s="129">
        <v>410</v>
      </c>
      <c r="D425" s="118">
        <v>4.1100000000000003</v>
      </c>
      <c r="E425" s="130">
        <v>1.3303276575974299E-5</v>
      </c>
      <c r="G425" s="129">
        <v>410</v>
      </c>
      <c r="H425" s="119">
        <v>4.1100000000000003</v>
      </c>
      <c r="I425" s="130">
        <v>1.2963641352719299E-5</v>
      </c>
      <c r="K425" s="129">
        <v>410</v>
      </c>
      <c r="L425" s="119">
        <v>4.1100000000000003</v>
      </c>
      <c r="M425" s="130">
        <v>8.8097867676953406E-5</v>
      </c>
      <c r="O425" s="129">
        <v>410</v>
      </c>
      <c r="P425" s="119">
        <v>4.1100000000000003</v>
      </c>
      <c r="Q425" s="130">
        <v>1.2192945078922899E-5</v>
      </c>
      <c r="S425" s="129">
        <v>410</v>
      </c>
      <c r="T425" s="119">
        <v>4.1100000000000003</v>
      </c>
      <c r="U425" s="130">
        <v>9.3741917806231E-4</v>
      </c>
      <c r="W425" s="129">
        <v>410</v>
      </c>
      <c r="X425" s="119">
        <v>4.1100000000000003</v>
      </c>
      <c r="Y425" s="130">
        <v>1.4481502114909001E-4</v>
      </c>
    </row>
    <row r="426" spans="3:25" x14ac:dyDescent="0.25">
      <c r="C426" s="129">
        <v>411</v>
      </c>
      <c r="D426" s="118">
        <v>4.12</v>
      </c>
      <c r="E426" s="130">
        <v>1.32400275634882E-5</v>
      </c>
      <c r="G426" s="129">
        <v>411</v>
      </c>
      <c r="H426" s="119">
        <v>4.12</v>
      </c>
      <c r="I426" s="130">
        <v>1.29062457859856E-5</v>
      </c>
      <c r="K426" s="129">
        <v>411</v>
      </c>
      <c r="L426" s="119">
        <v>4.12</v>
      </c>
      <c r="M426" s="130">
        <v>8.7571271082149396E-5</v>
      </c>
      <c r="O426" s="129">
        <v>411</v>
      </c>
      <c r="P426" s="119">
        <v>4.12</v>
      </c>
      <c r="Q426" s="130">
        <v>1.2138939052811999E-5</v>
      </c>
      <c r="S426" s="129">
        <v>411</v>
      </c>
      <c r="T426" s="119">
        <v>4.12</v>
      </c>
      <c r="U426" s="130">
        <v>9.3374036913336002E-4</v>
      </c>
      <c r="W426" s="129">
        <v>411</v>
      </c>
      <c r="X426" s="119">
        <v>4.12</v>
      </c>
      <c r="Y426" s="130">
        <v>1.4413516619251899E-4</v>
      </c>
    </row>
    <row r="427" spans="3:25" x14ac:dyDescent="0.25">
      <c r="C427" s="129">
        <v>412</v>
      </c>
      <c r="D427" s="118">
        <v>4.13</v>
      </c>
      <c r="E427" s="130">
        <v>1.31772352399717E-5</v>
      </c>
      <c r="G427" s="129">
        <v>412</v>
      </c>
      <c r="H427" s="119">
        <v>4.13</v>
      </c>
      <c r="I427" s="130">
        <v>1.28492200722013E-5</v>
      </c>
      <c r="K427" s="129">
        <v>412</v>
      </c>
      <c r="L427" s="119">
        <v>4.13</v>
      </c>
      <c r="M427" s="130">
        <v>8.70493154189699E-5</v>
      </c>
      <c r="O427" s="129">
        <v>412</v>
      </c>
      <c r="P427" s="119">
        <v>4.13</v>
      </c>
      <c r="Q427" s="130">
        <v>1.20852805274458E-5</v>
      </c>
      <c r="S427" s="129">
        <v>412</v>
      </c>
      <c r="T427" s="119">
        <v>4.13</v>
      </c>
      <c r="U427" s="130">
        <v>9.3008144333906601E-4</v>
      </c>
      <c r="W427" s="129">
        <v>412</v>
      </c>
      <c r="X427" s="119">
        <v>4.13</v>
      </c>
      <c r="Y427" s="130">
        <v>1.4346017710560401E-4</v>
      </c>
    </row>
    <row r="428" spans="3:25" x14ac:dyDescent="0.25">
      <c r="C428" s="129">
        <v>413</v>
      </c>
      <c r="D428" s="118">
        <v>4.1399999999999997</v>
      </c>
      <c r="E428" s="130">
        <v>1.3114895107675099E-5</v>
      </c>
      <c r="G428" s="129">
        <v>413</v>
      </c>
      <c r="H428" s="119">
        <v>4.1399999999999997</v>
      </c>
      <c r="I428" s="130">
        <v>1.2792561143198701E-5</v>
      </c>
      <c r="K428" s="129">
        <v>413</v>
      </c>
      <c r="L428" s="119">
        <v>4.1399999999999997</v>
      </c>
      <c r="M428" s="130">
        <v>8.6531947636353206E-5</v>
      </c>
      <c r="O428" s="129">
        <v>413</v>
      </c>
      <c r="P428" s="119">
        <v>4.1399999999999997</v>
      </c>
      <c r="Q428" s="130">
        <v>1.2031966637717201E-5</v>
      </c>
      <c r="S428" s="129">
        <v>413</v>
      </c>
      <c r="T428" s="119">
        <v>4.1399999999999997</v>
      </c>
      <c r="U428" s="130">
        <v>9.264422733466E-4</v>
      </c>
      <c r="W428" s="129">
        <v>413</v>
      </c>
      <c r="X428" s="119">
        <v>4.1399999999999997</v>
      </c>
      <c r="Y428" s="130">
        <v>1.4279000592672101E-4</v>
      </c>
    </row>
    <row r="429" spans="3:25" x14ac:dyDescent="0.25">
      <c r="C429" s="129">
        <v>414</v>
      </c>
      <c r="D429" s="118">
        <v>4.1500000000000004</v>
      </c>
      <c r="E429" s="130">
        <v>1.3053002725910199E-5</v>
      </c>
      <c r="G429" s="129">
        <v>414</v>
      </c>
      <c r="H429" s="119">
        <v>4.1500000000000004</v>
      </c>
      <c r="I429" s="130">
        <v>1.27362659612779E-5</v>
      </c>
      <c r="K429" s="129">
        <v>414</v>
      </c>
      <c r="L429" s="119">
        <v>4.1500000000000004</v>
      </c>
      <c r="M429" s="130">
        <v>8.60191154177965E-5</v>
      </c>
      <c r="O429" s="129">
        <v>414</v>
      </c>
      <c r="P429" s="119">
        <v>4.1500000000000004</v>
      </c>
      <c r="Q429" s="130">
        <v>1.19789945465087E-5</v>
      </c>
      <c r="S429" s="129">
        <v>414</v>
      </c>
      <c r="T429" s="119">
        <v>4.1500000000000004</v>
      </c>
      <c r="U429" s="130">
        <v>9.2282273266527698E-4</v>
      </c>
      <c r="W429" s="129">
        <v>414</v>
      </c>
      <c r="X429" s="119">
        <v>4.1500000000000004</v>
      </c>
      <c r="Y429" s="130">
        <v>1.4212460531154799E-4</v>
      </c>
    </row>
    <row r="430" spans="3:25" x14ac:dyDescent="0.25">
      <c r="C430" s="129">
        <v>415</v>
      </c>
      <c r="D430" s="118">
        <v>4.16</v>
      </c>
      <c r="E430" s="130">
        <v>1.29915537101531E-5</v>
      </c>
      <c r="G430" s="129">
        <v>415</v>
      </c>
      <c r="H430" s="119">
        <v>4.16</v>
      </c>
      <c r="I430" s="130">
        <v>1.2680331518863201E-5</v>
      </c>
      <c r="K430" s="129">
        <v>415</v>
      </c>
      <c r="L430" s="119">
        <v>4.16</v>
      </c>
      <c r="M430" s="130">
        <v>8.5510767169544294E-5</v>
      </c>
      <c r="O430" s="129">
        <v>415</v>
      </c>
      <c r="P430" s="119">
        <v>4.16</v>
      </c>
      <c r="Q430" s="130">
        <v>1.19263614443895E-5</v>
      </c>
      <c r="S430" s="129">
        <v>415</v>
      </c>
      <c r="T430" s="119">
        <v>4.16</v>
      </c>
      <c r="U430" s="130">
        <v>9.1922269564214895E-4</v>
      </c>
      <c r="W430" s="129">
        <v>415</v>
      </c>
      <c r="X430" s="119">
        <v>4.16</v>
      </c>
      <c r="Y430" s="130">
        <v>1.41463928523091E-4</v>
      </c>
    </row>
    <row r="431" spans="3:25" x14ac:dyDescent="0.25">
      <c r="C431" s="129">
        <v>416</v>
      </c>
      <c r="D431" s="118">
        <v>4.17</v>
      </c>
      <c r="E431" s="130">
        <v>1.29305437311641E-5</v>
      </c>
      <c r="G431" s="129">
        <v>416</v>
      </c>
      <c r="H431" s="119">
        <v>4.17</v>
      </c>
      <c r="I431" s="130">
        <v>1.2624754838165101E-5</v>
      </c>
      <c r="K431" s="129">
        <v>416</v>
      </c>
      <c r="L431" s="119">
        <v>4.17</v>
      </c>
      <c r="M431" s="130">
        <v>8.5006852008990194E-5</v>
      </c>
      <c r="O431" s="129">
        <v>416</v>
      </c>
      <c r="P431" s="119">
        <v>4.17</v>
      </c>
      <c r="Q431" s="130">
        <v>1.1874064549316299E-5</v>
      </c>
      <c r="S431" s="129">
        <v>416</v>
      </c>
      <c r="T431" s="119">
        <v>4.17</v>
      </c>
      <c r="U431" s="130">
        <v>9.1564203745758601E-4</v>
      </c>
      <c r="W431" s="129">
        <v>416</v>
      </c>
      <c r="X431" s="119">
        <v>4.17</v>
      </c>
      <c r="Y431" s="130">
        <v>1.4080792942189501E-4</v>
      </c>
    </row>
    <row r="432" spans="3:25" x14ac:dyDescent="0.25">
      <c r="C432" s="129">
        <v>417</v>
      </c>
      <c r="D432" s="118">
        <v>4.18</v>
      </c>
      <c r="E432" s="130">
        <v>1.2869968514124401E-5</v>
      </c>
      <c r="G432" s="129">
        <v>417</v>
      </c>
      <c r="H432" s="119">
        <v>4.18</v>
      </c>
      <c r="I432" s="130">
        <v>1.2569532970845599E-5</v>
      </c>
      <c r="K432" s="129">
        <v>417</v>
      </c>
      <c r="L432" s="119">
        <v>4.18</v>
      </c>
      <c r="M432" s="130">
        <v>8.4507319753290505E-5</v>
      </c>
      <c r="O432" s="129">
        <v>417</v>
      </c>
      <c r="P432" s="119">
        <v>4.18</v>
      </c>
      <c r="Q432" s="130">
        <v>1.1822108024771601E-5</v>
      </c>
      <c r="S432" s="129">
        <v>417</v>
      </c>
      <c r="T432" s="119">
        <v>4.18</v>
      </c>
      <c r="U432" s="130">
        <v>9.1208063412087496E-4</v>
      </c>
      <c r="W432" s="129">
        <v>417</v>
      </c>
      <c r="X432" s="119">
        <v>4.18</v>
      </c>
      <c r="Y432" s="130">
        <v>1.4015656245645899E-4</v>
      </c>
    </row>
    <row r="433" spans="3:25" x14ac:dyDescent="0.25">
      <c r="C433" s="129">
        <v>418</v>
      </c>
      <c r="D433" s="118">
        <v>4.1900000000000004</v>
      </c>
      <c r="E433" s="130">
        <v>1.2809823837788499E-5</v>
      </c>
      <c r="G433" s="129">
        <v>418</v>
      </c>
      <c r="H433" s="119">
        <v>4.1900000000000004</v>
      </c>
      <c r="I433" s="130">
        <v>1.25146629976875E-5</v>
      </c>
      <c r="K433" s="129">
        <v>418</v>
      </c>
      <c r="L433" s="119">
        <v>4.1900000000000004</v>
      </c>
      <c r="M433" s="130">
        <v>8.40121209081795E-5</v>
      </c>
      <c r="O433" s="129">
        <v>418</v>
      </c>
      <c r="P433" s="119">
        <v>4.1900000000000004</v>
      </c>
      <c r="Q433" s="130">
        <v>1.17705060053776E-5</v>
      </c>
      <c r="S433" s="129">
        <v>418</v>
      </c>
      <c r="T433" s="119">
        <v>4.1900000000000004</v>
      </c>
      <c r="U433" s="130">
        <v>9.0853836246578598E-4</v>
      </c>
      <c r="W433" s="129">
        <v>418</v>
      </c>
      <c r="X433" s="119">
        <v>4.1900000000000004</v>
      </c>
      <c r="Y433" s="130">
        <v>1.3950978265382801E-4</v>
      </c>
    </row>
    <row r="434" spans="3:25" x14ac:dyDescent="0.25">
      <c r="C434" s="129">
        <v>419</v>
      </c>
      <c r="D434" s="118">
        <v>4.2</v>
      </c>
      <c r="E434" s="130">
        <v>1.27501055336531E-5</v>
      </c>
      <c r="G434" s="129">
        <v>419</v>
      </c>
      <c r="H434" s="119">
        <v>4.2</v>
      </c>
      <c r="I434" s="130">
        <v>1.2460142028268299E-5</v>
      </c>
      <c r="K434" s="129">
        <v>419</v>
      </c>
      <c r="L434" s="119">
        <v>4.2</v>
      </c>
      <c r="M434" s="130">
        <v>8.3521206656992397E-5</v>
      </c>
      <c r="O434" s="129">
        <v>419</v>
      </c>
      <c r="P434" s="119">
        <v>4.2</v>
      </c>
      <c r="Q434" s="130">
        <v>1.17192315263908E-5</v>
      </c>
      <c r="S434" s="129">
        <v>419</v>
      </c>
      <c r="T434" s="119">
        <v>4.2</v>
      </c>
      <c r="U434" s="130">
        <v>9.0501510014616502E-4</v>
      </c>
      <c r="W434" s="129">
        <v>419</v>
      </c>
      <c r="X434" s="119">
        <v>4.2</v>
      </c>
      <c r="Y434" s="130">
        <v>1.3886754561036899E-4</v>
      </c>
    </row>
    <row r="435" spans="3:25" x14ac:dyDescent="0.25">
      <c r="C435" s="129">
        <v>420</v>
      </c>
      <c r="D435" s="118">
        <v>4.21</v>
      </c>
      <c r="E435" s="130">
        <v>1.2690809485140701E-5</v>
      </c>
      <c r="G435" s="129">
        <v>420</v>
      </c>
      <c r="H435" s="119">
        <v>4.21</v>
      </c>
      <c r="I435" s="130">
        <v>1.24059672006375E-5</v>
      </c>
      <c r="K435" s="129">
        <v>420</v>
      </c>
      <c r="L435" s="119">
        <v>4.21</v>
      </c>
      <c r="M435" s="130">
        <v>8.3034528849880099E-5</v>
      </c>
      <c r="O435" s="129">
        <v>420</v>
      </c>
      <c r="P435" s="119">
        <v>4.21</v>
      </c>
      <c r="Q435" s="130">
        <v>1.16682819197935E-5</v>
      </c>
      <c r="S435" s="129">
        <v>420</v>
      </c>
      <c r="T435" s="119">
        <v>4.21</v>
      </c>
      <c r="U435" s="130">
        <v>9.0151072563149197E-4</v>
      </c>
      <c r="W435" s="129">
        <v>420</v>
      </c>
      <c r="X435" s="119">
        <v>4.21</v>
      </c>
      <c r="Y435" s="130">
        <v>1.3822980748273201E-4</v>
      </c>
    </row>
    <row r="436" spans="3:25" x14ac:dyDescent="0.25">
      <c r="C436" s="129">
        <v>421</v>
      </c>
      <c r="D436" s="118">
        <v>4.22</v>
      </c>
      <c r="E436" s="130">
        <v>1.2631931626798901E-5</v>
      </c>
      <c r="G436" s="129">
        <v>421</v>
      </c>
      <c r="H436" s="119">
        <v>4.22</v>
      </c>
      <c r="I436" s="130">
        <v>1.23521356809978E-5</v>
      </c>
      <c r="K436" s="129">
        <v>421</v>
      </c>
      <c r="L436" s="119">
        <v>4.22</v>
      </c>
      <c r="M436" s="130">
        <v>8.2552039993222701E-5</v>
      </c>
      <c r="O436" s="129">
        <v>421</v>
      </c>
      <c r="P436" s="119">
        <v>4.22</v>
      </c>
      <c r="Q436" s="130">
        <v>1.1617654543382799E-5</v>
      </c>
      <c r="S436" s="129">
        <v>421</v>
      </c>
      <c r="T436" s="119">
        <v>4.22</v>
      </c>
      <c r="U436" s="130">
        <v>8.98025118202472E-4</v>
      </c>
      <c r="W436" s="129">
        <v>421</v>
      </c>
      <c r="X436" s="119">
        <v>4.22</v>
      </c>
      <c r="Y436" s="130">
        <v>1.37596524978971E-4</v>
      </c>
    </row>
    <row r="437" spans="3:25" x14ac:dyDescent="0.25">
      <c r="C437" s="129">
        <v>422</v>
      </c>
      <c r="D437" s="118">
        <v>4.2300000000000004</v>
      </c>
      <c r="E437" s="130">
        <v>1.25734679435143E-5</v>
      </c>
      <c r="G437" s="129">
        <v>422</v>
      </c>
      <c r="H437" s="119">
        <v>4.2300000000000004</v>
      </c>
      <c r="I437" s="130">
        <v>1.22986446633905E-5</v>
      </c>
      <c r="K437" s="129">
        <v>422</v>
      </c>
      <c r="L437" s="119">
        <v>4.2300000000000004</v>
      </c>
      <c r="M437" s="130">
        <v>8.2073693239229407E-5</v>
      </c>
      <c r="O437" s="129">
        <v>422</v>
      </c>
      <c r="P437" s="119">
        <v>4.2300000000000004</v>
      </c>
      <c r="Q437" s="130">
        <v>1.15673467804927E-5</v>
      </c>
      <c r="S437" s="129">
        <v>422</v>
      </c>
      <c r="T437" s="119">
        <v>4.2300000000000004</v>
      </c>
      <c r="U437" s="130">
        <v>8.9455815794659097E-4</v>
      </c>
      <c r="W437" s="129">
        <v>422</v>
      </c>
      <c r="X437" s="119">
        <v>4.2300000000000004</v>
      </c>
      <c r="Y437" s="130">
        <v>1.3696765534985399E-4</v>
      </c>
    </row>
    <row r="438" spans="3:25" x14ac:dyDescent="0.25">
      <c r="C438" s="129">
        <v>423</v>
      </c>
      <c r="D438" s="118">
        <v>4.24</v>
      </c>
      <c r="E438" s="130">
        <v>1.2515414469741E-5</v>
      </c>
      <c r="G438" s="129">
        <v>423</v>
      </c>
      <c r="H438" s="119">
        <v>4.24</v>
      </c>
      <c r="I438" s="130">
        <v>1.2245491369384301E-5</v>
      </c>
      <c r="K438" s="129">
        <v>423</v>
      </c>
      <c r="L438" s="119">
        <v>4.24</v>
      </c>
      <c r="M438" s="130">
        <v>8.1599442375725504E-5</v>
      </c>
      <c r="O438" s="129">
        <v>423</v>
      </c>
      <c r="P438" s="119">
        <v>4.24</v>
      </c>
      <c r="Q438" s="130">
        <v>1.15173560397192E-5</v>
      </c>
      <c r="S438" s="129">
        <v>423</v>
      </c>
      <c r="T438" s="119">
        <v>4.24</v>
      </c>
      <c r="U438" s="130">
        <v>8.9110972575369603E-4</v>
      </c>
      <c r="W438" s="129">
        <v>423</v>
      </c>
      <c r="X438" s="119">
        <v>4.24</v>
      </c>
      <c r="Y438" s="130">
        <v>1.3634315638031799E-4</v>
      </c>
    </row>
    <row r="439" spans="3:25" x14ac:dyDescent="0.25">
      <c r="C439" s="129">
        <v>424</v>
      </c>
      <c r="D439" s="118">
        <v>4.25</v>
      </c>
      <c r="E439" s="130">
        <v>1.24577672887435E-5</v>
      </c>
      <c r="G439" s="129">
        <v>424</v>
      </c>
      <c r="H439" s="119">
        <v>4.25</v>
      </c>
      <c r="I439" s="130">
        <v>1.21926730477681E-5</v>
      </c>
      <c r="K439" s="129">
        <v>424</v>
      </c>
      <c r="L439" s="119">
        <v>4.25</v>
      </c>
      <c r="M439" s="130">
        <v>8.1129241816124106E-5</v>
      </c>
      <c r="O439" s="129">
        <v>424</v>
      </c>
      <c r="P439" s="119">
        <v>4.25</v>
      </c>
      <c r="Q439" s="130">
        <v>1.14676797546486E-5</v>
      </c>
      <c r="S439" s="129">
        <v>424</v>
      </c>
      <c r="T439" s="119">
        <v>4.25</v>
      </c>
      <c r="U439" s="130">
        <v>8.8767970331155997E-4</v>
      </c>
      <c r="W439" s="129">
        <v>424</v>
      </c>
      <c r="X439" s="119">
        <v>4.25</v>
      </c>
      <c r="Y439" s="130">
        <v>1.3572298638110501E-4</v>
      </c>
    </row>
    <row r="440" spans="3:25" x14ac:dyDescent="0.25">
      <c r="C440" s="129">
        <v>425</v>
      </c>
      <c r="D440" s="118">
        <v>4.26</v>
      </c>
      <c r="E440" s="130">
        <v>1.24005225318526E-5</v>
      </c>
      <c r="G440" s="129">
        <v>425</v>
      </c>
      <c r="H440" s="119">
        <v>4.26</v>
      </c>
      <c r="I440" s="130">
        <v>1.2140203725792899E-5</v>
      </c>
      <c r="K440" s="129">
        <v>425</v>
      </c>
      <c r="L440" s="119">
        <v>4.26</v>
      </c>
      <c r="M440" s="130">
        <v>8.0663046589573098E-5</v>
      </c>
      <c r="O440" s="129">
        <v>425</v>
      </c>
      <c r="P440" s="119">
        <v>4.26</v>
      </c>
      <c r="Q440" s="130">
        <v>1.1418315383589E-5</v>
      </c>
      <c r="S440" s="129">
        <v>425</v>
      </c>
      <c r="T440" s="119">
        <v>4.26</v>
      </c>
      <c r="U440" s="130">
        <v>8.8426797310145E-4</v>
      </c>
      <c r="W440" s="129">
        <v>425</v>
      </c>
      <c r="X440" s="119">
        <v>4.26</v>
      </c>
      <c r="Y440" s="130">
        <v>1.3510710418054701E-4</v>
      </c>
    </row>
    <row r="441" spans="3:25" x14ac:dyDescent="0.25">
      <c r="C441" s="129">
        <v>426</v>
      </c>
      <c r="D441" s="118">
        <v>4.2699999999999996</v>
      </c>
      <c r="E441" s="130">
        <v>1.2343676377736201E-5</v>
      </c>
      <c r="G441" s="129">
        <v>426</v>
      </c>
      <c r="H441" s="119">
        <v>4.2699999999999996</v>
      </c>
      <c r="I441" s="130">
        <v>1.2088074790069E-5</v>
      </c>
      <c r="K441" s="129">
        <v>426</v>
      </c>
      <c r="L441" s="119">
        <v>4.2699999999999996</v>
      </c>
      <c r="M441" s="130">
        <v>8.0200812331280094E-5</v>
      </c>
      <c r="O441" s="129">
        <v>426</v>
      </c>
      <c r="P441" s="119">
        <v>4.2699999999999996</v>
      </c>
      <c r="Q441" s="130">
        <v>1.13692604093038E-5</v>
      </c>
      <c r="S441" s="129">
        <v>426</v>
      </c>
      <c r="T441" s="119">
        <v>4.2699999999999996</v>
      </c>
      <c r="U441" s="130">
        <v>8.8087441839369699E-4</v>
      </c>
      <c r="W441" s="129">
        <v>426</v>
      </c>
      <c r="X441" s="119">
        <v>4.2699999999999996</v>
      </c>
      <c r="Y441" s="130">
        <v>1.34495469116509E-4</v>
      </c>
    </row>
    <row r="442" spans="3:25" x14ac:dyDescent="0.25">
      <c r="C442" s="129">
        <v>427</v>
      </c>
      <c r="D442" s="118">
        <v>4.28</v>
      </c>
      <c r="E442" s="130">
        <v>1.22872250516822E-5</v>
      </c>
      <c r="G442" s="129">
        <v>427</v>
      </c>
      <c r="H442" s="119">
        <v>4.28</v>
      </c>
      <c r="I442" s="130">
        <v>1.2036272312465999E-5</v>
      </c>
      <c r="K442" s="129">
        <v>427</v>
      </c>
      <c r="L442" s="119">
        <v>4.28</v>
      </c>
      <c r="M442" s="130">
        <v>7.9742495273007607E-5</v>
      </c>
      <c r="O442" s="129">
        <v>427</v>
      </c>
      <c r="P442" s="119">
        <v>4.28</v>
      </c>
      <c r="Q442" s="130">
        <v>1.13205123387492E-5</v>
      </c>
      <c r="S442" s="129">
        <v>427</v>
      </c>
      <c r="T442" s="119">
        <v>4.28</v>
      </c>
      <c r="U442" s="130">
        <v>8.7749892324326601E-4</v>
      </c>
      <c r="W442" s="129">
        <v>427</v>
      </c>
      <c r="X442" s="119">
        <v>4.28</v>
      </c>
      <c r="Y442" s="130">
        <v>1.33888041028483E-4</v>
      </c>
    </row>
    <row r="443" spans="3:25" x14ac:dyDescent="0.25">
      <c r="C443" s="129">
        <v>428</v>
      </c>
      <c r="D443" s="118">
        <v>4.29</v>
      </c>
      <c r="E443" s="130">
        <v>1.22311648248952E-5</v>
      </c>
      <c r="G443" s="129">
        <v>428</v>
      </c>
      <c r="H443" s="119">
        <v>4.29</v>
      </c>
      <c r="I443" s="130">
        <v>1.1984793653931501E-5</v>
      </c>
      <c r="K443" s="129">
        <v>428</v>
      </c>
      <c r="L443" s="119">
        <v>4.29</v>
      </c>
      <c r="M443" s="130">
        <v>7.9288052233738402E-5</v>
      </c>
      <c r="O443" s="129">
        <v>428</v>
      </c>
      <c r="P443" s="119">
        <v>4.29</v>
      </c>
      <c r="Q443" s="130">
        <v>1.1272068702814699E-5</v>
      </c>
      <c r="S443" s="129">
        <v>428</v>
      </c>
      <c r="T443" s="119">
        <v>4.29</v>
      </c>
      <c r="U443" s="130">
        <v>8.7414137248531998E-4</v>
      </c>
      <c r="W443" s="129">
        <v>428</v>
      </c>
      <c r="X443" s="119">
        <v>4.29</v>
      </c>
      <c r="Y443" s="130">
        <v>1.3328478024983301E-4</v>
      </c>
    </row>
    <row r="444" spans="3:25" x14ac:dyDescent="0.25">
      <c r="C444" s="129">
        <v>429</v>
      </c>
      <c r="D444" s="118">
        <v>4.3</v>
      </c>
      <c r="E444" s="130">
        <v>1.2175492013805701E-5</v>
      </c>
      <c r="G444" s="129">
        <v>429</v>
      </c>
      <c r="H444" s="119">
        <v>4.3</v>
      </c>
      <c r="I444" s="130">
        <v>1.19336362010497E-5</v>
      </c>
      <c r="K444" s="129">
        <v>429</v>
      </c>
      <c r="L444" s="119">
        <v>4.3</v>
      </c>
      <c r="M444" s="130">
        <v>7.8837440610505401E-5</v>
      </c>
      <c r="O444" s="129">
        <v>429</v>
      </c>
      <c r="P444" s="119">
        <v>4.3</v>
      </c>
      <c r="Q444" s="130">
        <v>1.1223927056065101E-5</v>
      </c>
      <c r="S444" s="129">
        <v>429</v>
      </c>
      <c r="T444" s="119">
        <v>4.3</v>
      </c>
      <c r="U444" s="130">
        <v>8.7080165173079903E-4</v>
      </c>
      <c r="W444" s="129">
        <v>429</v>
      </c>
      <c r="X444" s="119">
        <v>4.3</v>
      </c>
      <c r="Y444" s="130">
        <v>1.3268564760018201E-4</v>
      </c>
    </row>
    <row r="445" spans="3:25" x14ac:dyDescent="0.25">
      <c r="C445" s="129">
        <v>430</v>
      </c>
      <c r="D445" s="118">
        <v>4.3099999999999996</v>
      </c>
      <c r="E445" s="130">
        <v>1.21202029793913E-5</v>
      </c>
      <c r="G445" s="129">
        <v>430</v>
      </c>
      <c r="H445" s="119">
        <v>4.3099999999999996</v>
      </c>
      <c r="I445" s="130">
        <v>1.1882797365757E-5</v>
      </c>
      <c r="K445" s="129">
        <v>430</v>
      </c>
      <c r="L445" s="119">
        <v>4.3099999999999996</v>
      </c>
      <c r="M445" s="130">
        <v>7.8390618369381701E-5</v>
      </c>
      <c r="O445" s="129">
        <v>430</v>
      </c>
      <c r="P445" s="119">
        <v>4.3099999999999996</v>
      </c>
      <c r="Q445" s="130">
        <v>1.1176084976486999E-5</v>
      </c>
      <c r="S445" s="129">
        <v>430</v>
      </c>
      <c r="T445" s="119">
        <v>4.3099999999999996</v>
      </c>
      <c r="U445" s="130">
        <v>8.6747964736198703E-4</v>
      </c>
      <c r="W445" s="129">
        <v>430</v>
      </c>
      <c r="X445" s="119">
        <v>4.3099999999999996</v>
      </c>
      <c r="Y445" s="130">
        <v>1.3209060437794601E-4</v>
      </c>
    </row>
    <row r="446" spans="3:25" x14ac:dyDescent="0.25">
      <c r="C446" s="129">
        <v>431</v>
      </c>
      <c r="D446" s="118">
        <v>4.32</v>
      </c>
      <c r="E446" s="130">
        <v>1.2065294126511099E-5</v>
      </c>
      <c r="G446" s="129">
        <v>431</v>
      </c>
      <c r="H446" s="119">
        <v>4.32</v>
      </c>
      <c r="I446" s="130">
        <v>1.18322745850624E-5</v>
      </c>
      <c r="K446" s="129">
        <v>431</v>
      </c>
      <c r="L446" s="119">
        <v>4.32</v>
      </c>
      <c r="M446" s="130">
        <v>7.7947544036633198E-5</v>
      </c>
      <c r="O446" s="129">
        <v>431</v>
      </c>
      <c r="P446" s="119">
        <v>4.32</v>
      </c>
      <c r="Q446" s="130">
        <v>1.11285400652371E-5</v>
      </c>
      <c r="S446" s="129">
        <v>431</v>
      </c>
      <c r="T446" s="119">
        <v>4.32</v>
      </c>
      <c r="U446" s="130">
        <v>8.64175246528088E-4</v>
      </c>
      <c r="W446" s="129">
        <v>431</v>
      </c>
      <c r="X446" s="119">
        <v>4.32</v>
      </c>
      <c r="Y446" s="130">
        <v>1.3149961235299999E-4</v>
      </c>
    </row>
    <row r="447" spans="3:25" x14ac:dyDescent="0.25">
      <c r="C447" s="129">
        <v>432</v>
      </c>
      <c r="D447" s="118">
        <v>4.33</v>
      </c>
      <c r="E447" s="130">
        <v>1.20107619032513E-5</v>
      </c>
      <c r="G447" s="129">
        <v>432</v>
      </c>
      <c r="H447" s="119">
        <v>4.33</v>
      </c>
      <c r="I447" s="130">
        <v>1.17820653207696E-5</v>
      </c>
      <c r="K447" s="129">
        <v>432</v>
      </c>
      <c r="L447" s="119">
        <v>4.33</v>
      </c>
      <c r="M447" s="130">
        <v>7.7508176690022399E-5</v>
      </c>
      <c r="O447" s="129">
        <v>432</v>
      </c>
      <c r="P447" s="119">
        <v>4.33</v>
      </c>
      <c r="Q447" s="130">
        <v>1.10812899463937E-5</v>
      </c>
      <c r="S447" s="129">
        <v>432</v>
      </c>
      <c r="T447" s="119">
        <v>4.33</v>
      </c>
      <c r="U447" s="130">
        <v>8.6088833714081296E-4</v>
      </c>
      <c r="W447" s="129">
        <v>432</v>
      </c>
      <c r="X447" s="119">
        <v>4.33</v>
      </c>
      <c r="Y447" s="130">
        <v>1.3091263375948501E-4</v>
      </c>
    </row>
    <row r="448" spans="3:25" x14ac:dyDescent="0.25">
      <c r="C448" s="129">
        <v>433</v>
      </c>
      <c r="D448" s="118">
        <v>4.34</v>
      </c>
      <c r="E448" s="130">
        <v>1.1956602800282601E-5</v>
      </c>
      <c r="G448" s="129">
        <v>433</v>
      </c>
      <c r="H448" s="119">
        <v>4.34</v>
      </c>
      <c r="I448" s="130">
        <v>1.17321670592038E-5</v>
      </c>
      <c r="K448" s="129">
        <v>433</v>
      </c>
      <c r="L448" s="119">
        <v>4.34</v>
      </c>
      <c r="M448" s="130">
        <v>7.70724759502702E-5</v>
      </c>
      <c r="O448" s="129">
        <v>433</v>
      </c>
      <c r="P448" s="119">
        <v>4.34</v>
      </c>
      <c r="Q448" s="130">
        <v>1.10343322667112E-5</v>
      </c>
      <c r="S448" s="129">
        <v>433</v>
      </c>
      <c r="T448" s="119">
        <v>4.34</v>
      </c>
      <c r="U448" s="130">
        <v>8.5761880786994497E-4</v>
      </c>
      <c r="W448" s="129">
        <v>433</v>
      </c>
      <c r="X448" s="119">
        <v>4.34</v>
      </c>
      <c r="Y448" s="130">
        <v>1.30329631288751E-4</v>
      </c>
    </row>
    <row r="449" spans="3:25" x14ac:dyDescent="0.25">
      <c r="C449" s="129">
        <v>434</v>
      </c>
      <c r="D449" s="118">
        <v>4.3499999999999996</v>
      </c>
      <c r="E449" s="130">
        <v>1.1902813350228901E-5</v>
      </c>
      <c r="G449" s="129">
        <v>434</v>
      </c>
      <c r="H449" s="119">
        <v>4.3499999999999996</v>
      </c>
      <c r="I449" s="130">
        <v>1.16825773109406E-5</v>
      </c>
      <c r="K449" s="129">
        <v>434</v>
      </c>
      <c r="L449" s="119">
        <v>4.3499999999999996</v>
      </c>
      <c r="M449" s="130">
        <v>7.6640401972661305E-5</v>
      </c>
      <c r="O449" s="129">
        <v>434</v>
      </c>
      <c r="P449" s="119">
        <v>4.3499999999999996</v>
      </c>
      <c r="Q449" s="130">
        <v>1.0987664695376301E-5</v>
      </c>
      <c r="S449" s="129">
        <v>434</v>
      </c>
      <c r="T449" s="119">
        <v>4.3499999999999996</v>
      </c>
      <c r="U449" s="130">
        <v>8.5436654813893502E-4</v>
      </c>
      <c r="W449" s="129">
        <v>434</v>
      </c>
      <c r="X449" s="119">
        <v>4.3499999999999996</v>
      </c>
      <c r="Y449" s="130">
        <v>1.29750568082418E-4</v>
      </c>
    </row>
    <row r="450" spans="3:25" x14ac:dyDescent="0.25">
      <c r="C450" s="129">
        <v>435</v>
      </c>
      <c r="D450" s="118">
        <v>4.3600000000000003</v>
      </c>
      <c r="E450" s="130">
        <v>1.1849390127048099E-5</v>
      </c>
      <c r="G450" s="129">
        <v>435</v>
      </c>
      <c r="H450" s="119">
        <v>4.3600000000000003</v>
      </c>
      <c r="I450" s="130">
        <v>1.16332936105396E-5</v>
      </c>
      <c r="K450" s="129">
        <v>435</v>
      </c>
      <c r="L450" s="119">
        <v>4.3600000000000003</v>
      </c>
      <c r="M450" s="130">
        <v>7.6211915438801294E-5</v>
      </c>
      <c r="O450" s="129">
        <v>435</v>
      </c>
      <c r="P450" s="119">
        <v>4.3600000000000003</v>
      </c>
      <c r="Q450" s="130">
        <v>1.09412854899629E-5</v>
      </c>
      <c r="S450" s="129">
        <v>435</v>
      </c>
      <c r="T450" s="119">
        <v>4.3600000000000003</v>
      </c>
      <c r="U450" s="130">
        <v>8.5113144812049501E-4</v>
      </c>
      <c r="W450" s="129">
        <v>435</v>
      </c>
      <c r="X450" s="119">
        <v>4.3600000000000003</v>
      </c>
      <c r="Y450" s="130">
        <v>1.2917540772558101E-4</v>
      </c>
    </row>
    <row r="451" spans="3:25" x14ac:dyDescent="0.25">
      <c r="C451" s="129">
        <v>436</v>
      </c>
      <c r="D451" s="118">
        <v>4.37</v>
      </c>
      <c r="E451" s="130">
        <v>1.1796329745422701E-5</v>
      </c>
      <c r="G451" s="129">
        <v>436</v>
      </c>
      <c r="H451" s="119">
        <v>4.37</v>
      </c>
      <c r="I451" s="130">
        <v>1.1584313516279399E-5</v>
      </c>
      <c r="K451" s="129">
        <v>436</v>
      </c>
      <c r="L451" s="119">
        <v>4.37</v>
      </c>
      <c r="M451" s="130">
        <v>7.5786977548516197E-5</v>
      </c>
      <c r="O451" s="129">
        <v>436</v>
      </c>
      <c r="P451" s="119">
        <v>4.37</v>
      </c>
      <c r="Q451" s="130">
        <v>1.08952166297768E-5</v>
      </c>
      <c r="S451" s="129">
        <v>436</v>
      </c>
      <c r="T451" s="119">
        <v>4.37</v>
      </c>
      <c r="U451" s="130">
        <v>8.4791339873217699E-4</v>
      </c>
      <c r="W451" s="129">
        <v>436</v>
      </c>
      <c r="X451" s="119">
        <v>4.37</v>
      </c>
      <c r="Y451" s="130">
        <v>1.2860411424012701E-4</v>
      </c>
    </row>
    <row r="452" spans="3:25" x14ac:dyDescent="0.25">
      <c r="C452" s="129">
        <v>437</v>
      </c>
      <c r="D452" s="118">
        <v>4.38</v>
      </c>
      <c r="E452" s="130">
        <v>1.1743628860162001E-5</v>
      </c>
      <c r="G452" s="129">
        <v>437</v>
      </c>
      <c r="H452" s="119">
        <v>4.38</v>
      </c>
      <c r="I452" s="130">
        <v>1.15356346098975E-5</v>
      </c>
      <c r="K452" s="129">
        <v>437</v>
      </c>
      <c r="L452" s="119">
        <v>4.38</v>
      </c>
      <c r="M452" s="130">
        <v>7.5365550011891494E-5</v>
      </c>
      <c r="O452" s="129">
        <v>437</v>
      </c>
      <c r="P452" s="119">
        <v>4.38</v>
      </c>
      <c r="Q452" s="130">
        <v>1.08494306351472E-5</v>
      </c>
      <c r="S452" s="129">
        <v>437</v>
      </c>
      <c r="T452" s="119">
        <v>4.38</v>
      </c>
      <c r="U452" s="130">
        <v>8.4471229163198599E-4</v>
      </c>
      <c r="W452" s="129">
        <v>437</v>
      </c>
      <c r="X452" s="119">
        <v>4.38</v>
      </c>
      <c r="Y452" s="130">
        <v>1.2803665207817701E-4</v>
      </c>
    </row>
    <row r="453" spans="3:25" x14ac:dyDescent="0.25">
      <c r="C453" s="129">
        <v>438</v>
      </c>
      <c r="D453" s="118">
        <v>4.3899999999999997</v>
      </c>
      <c r="E453" s="130">
        <v>1.16912841656142E-5</v>
      </c>
      <c r="G453" s="129">
        <v>438</v>
      </c>
      <c r="H453" s="119">
        <v>4.3899999999999997</v>
      </c>
      <c r="I453" s="130">
        <v>1.14872544963319E-5</v>
      </c>
      <c r="K453" s="129">
        <v>438</v>
      </c>
      <c r="L453" s="119">
        <v>4.3899999999999997</v>
      </c>
      <c r="M453" s="130">
        <v>7.49475950414522E-5</v>
      </c>
      <c r="O453" s="129">
        <v>438</v>
      </c>
      <c r="P453" s="119">
        <v>4.3899999999999997</v>
      </c>
      <c r="Q453" s="130">
        <v>1.0803925268262201E-5</v>
      </c>
      <c r="S453" s="129">
        <v>438</v>
      </c>
      <c r="T453" s="119">
        <v>4.3899999999999997</v>
      </c>
      <c r="U453" s="130">
        <v>8.4152801921397896E-4</v>
      </c>
      <c r="W453" s="129">
        <v>438</v>
      </c>
      <c r="X453" s="119">
        <v>4.3899999999999997</v>
      </c>
      <c r="Y453" s="130">
        <v>1.2747298611564899E-4</v>
      </c>
    </row>
    <row r="454" spans="3:25" x14ac:dyDescent="0.25">
      <c r="C454" s="129">
        <v>439</v>
      </c>
      <c r="D454" s="118">
        <v>4.4000000000000004</v>
      </c>
      <c r="E454" s="130">
        <v>1.1639292395089599E-5</v>
      </c>
      <c r="G454" s="129">
        <v>439</v>
      </c>
      <c r="H454" s="119">
        <v>4.4000000000000004</v>
      </c>
      <c r="I454" s="130">
        <v>1.14391708034672E-5</v>
      </c>
      <c r="K454" s="129">
        <v>439</v>
      </c>
      <c r="L454" s="119">
        <v>4.4000000000000004</v>
      </c>
      <c r="M454" s="130">
        <v>7.4533075344477198E-5</v>
      </c>
      <c r="O454" s="129">
        <v>439</v>
      </c>
      <c r="P454" s="119">
        <v>4.4000000000000004</v>
      </c>
      <c r="Q454" s="130">
        <v>1.0758698312476701E-5</v>
      </c>
      <c r="S454" s="129">
        <v>439</v>
      </c>
      <c r="T454" s="119">
        <v>4.4000000000000004</v>
      </c>
      <c r="U454" s="130">
        <v>8.3836047460386903E-4</v>
      </c>
      <c r="W454" s="129">
        <v>439</v>
      </c>
      <c r="X454" s="119">
        <v>4.4000000000000004</v>
      </c>
      <c r="Y454" s="130">
        <v>1.2691308164593801E-4</v>
      </c>
    </row>
    <row r="455" spans="3:25" x14ac:dyDescent="0.25">
      <c r="C455" s="129">
        <v>440</v>
      </c>
      <c r="D455" s="118">
        <v>4.41</v>
      </c>
      <c r="E455" s="130">
        <v>1.1587650320293301E-5</v>
      </c>
      <c r="G455" s="129">
        <v>440</v>
      </c>
      <c r="H455" s="119">
        <v>4.41</v>
      </c>
      <c r="I455" s="130">
        <v>1.1391381181882099E-5</v>
      </c>
      <c r="K455" s="129">
        <v>440</v>
      </c>
      <c r="L455" s="119">
        <v>4.41</v>
      </c>
      <c r="M455" s="130">
        <v>7.4121954115446498E-5</v>
      </c>
      <c r="O455" s="129">
        <v>440</v>
      </c>
      <c r="P455" s="119">
        <v>4.41</v>
      </c>
      <c r="Q455" s="130">
        <v>1.07137475720873E-5</v>
      </c>
      <c r="S455" s="129">
        <v>440</v>
      </c>
      <c r="T455" s="119">
        <v>4.41</v>
      </c>
      <c r="U455" s="130">
        <v>8.3520955165465301E-4</v>
      </c>
      <c r="W455" s="129">
        <v>440</v>
      </c>
      <c r="X455" s="119">
        <v>4.41</v>
      </c>
      <c r="Y455" s="130">
        <v>1.2635690437371E-4</v>
      </c>
    </row>
    <row r="456" spans="3:25" x14ac:dyDescent="0.25">
      <c r="C456" s="129">
        <v>441</v>
      </c>
      <c r="D456" s="118">
        <v>4.42</v>
      </c>
      <c r="E456" s="130">
        <v>1.15363547507675E-5</v>
      </c>
      <c r="G456" s="129">
        <v>441</v>
      </c>
      <c r="H456" s="119">
        <v>4.42</v>
      </c>
      <c r="I456" s="130">
        <v>1.13438833046015E-5</v>
      </c>
      <c r="K456" s="129">
        <v>441</v>
      </c>
      <c r="L456" s="119">
        <v>4.42</v>
      </c>
      <c r="M456" s="130">
        <v>7.3714195028620402E-5</v>
      </c>
      <c r="O456" s="129">
        <v>441</v>
      </c>
      <c r="P456" s="119">
        <v>4.42</v>
      </c>
      <c r="Q456" s="130">
        <v>1.0669070872108499E-5</v>
      </c>
      <c r="S456" s="129">
        <v>441</v>
      </c>
      <c r="T456" s="119">
        <v>4.42</v>
      </c>
      <c r="U456" s="130">
        <v>8.3207514494222504E-4</v>
      </c>
      <c r="W456" s="129">
        <v>441</v>
      </c>
      <c r="X456" s="119">
        <v>4.42</v>
      </c>
      <c r="Y456" s="130">
        <v>1.2580442040880201E-4</v>
      </c>
    </row>
    <row r="457" spans="3:25" x14ac:dyDescent="0.25">
      <c r="C457" s="129">
        <v>442</v>
      </c>
      <c r="D457" s="118">
        <v>4.43</v>
      </c>
      <c r="E457" s="130">
        <v>1.1485402533344699E-5</v>
      </c>
      <c r="G457" s="129">
        <v>442</v>
      </c>
      <c r="H457" s="119">
        <v>4.43</v>
      </c>
      <c r="I457" s="130">
        <v>1.12966748668505E-5</v>
      </c>
      <c r="K457" s="129">
        <v>442</v>
      </c>
      <c r="L457" s="119">
        <v>4.43</v>
      </c>
      <c r="M457" s="130">
        <v>7.33097622307451E-5</v>
      </c>
      <c r="O457" s="129">
        <v>442</v>
      </c>
      <c r="P457" s="119">
        <v>4.43</v>
      </c>
      <c r="Q457" s="130">
        <v>1.0624666058053099E-5</v>
      </c>
      <c r="S457" s="129">
        <v>442</v>
      </c>
      <c r="T457" s="119">
        <v>4.43</v>
      </c>
      <c r="U457" s="130">
        <v>8.2895714976101897E-4</v>
      </c>
      <c r="W457" s="129">
        <v>442</v>
      </c>
      <c r="X457" s="119">
        <v>4.43</v>
      </c>
      <c r="Y457" s="130">
        <v>1.2525559626024201E-4</v>
      </c>
    </row>
    <row r="458" spans="3:25" x14ac:dyDescent="0.25">
      <c r="C458" s="129">
        <v>443</v>
      </c>
      <c r="D458" s="118">
        <v>4.4400000000000004</v>
      </c>
      <c r="E458" s="130">
        <v>1.1434790551609301E-5</v>
      </c>
      <c r="G458" s="129">
        <v>443</v>
      </c>
      <c r="H458" s="119">
        <v>4.4400000000000004</v>
      </c>
      <c r="I458" s="130">
        <v>1.12497535858118E-5</v>
      </c>
      <c r="K458" s="129">
        <v>443</v>
      </c>
      <c r="L458" s="119">
        <v>4.4400000000000004</v>
      </c>
      <c r="M458" s="130">
        <v>7.2908620333885795E-5</v>
      </c>
      <c r="O458" s="129">
        <v>443</v>
      </c>
      <c r="P458" s="119">
        <v>4.4400000000000004</v>
      </c>
      <c r="Q458" s="130">
        <v>1.0580530995713599E-5</v>
      </c>
      <c r="S458" s="129">
        <v>443</v>
      </c>
      <c r="T458" s="119">
        <v>4.4400000000000004</v>
      </c>
      <c r="U458" s="130">
        <v>8.2585546211962795E-4</v>
      </c>
      <c r="W458" s="129">
        <v>443</v>
      </c>
      <c r="X458" s="119">
        <v>4.4400000000000004</v>
      </c>
      <c r="Y458" s="130">
        <v>1.2471039883037001E-4</v>
      </c>
    </row>
    <row r="459" spans="3:25" x14ac:dyDescent="0.25">
      <c r="C459" s="129">
        <v>444</v>
      </c>
      <c r="D459" s="118">
        <v>4.45</v>
      </c>
      <c r="E459" s="130">
        <v>1.1384515725368799E-5</v>
      </c>
      <c r="G459" s="129">
        <v>444</v>
      </c>
      <c r="H459" s="119">
        <v>4.45</v>
      </c>
      <c r="I459" s="130">
        <v>1.1203117200386001E-5</v>
      </c>
      <c r="K459" s="129">
        <v>444</v>
      </c>
      <c r="L459" s="119">
        <v>4.45</v>
      </c>
      <c r="M459" s="130">
        <v>7.2510734408381299E-5</v>
      </c>
      <c r="O459" s="129">
        <v>444</v>
      </c>
      <c r="P459" s="119">
        <v>4.45</v>
      </c>
      <c r="Q459" s="130">
        <v>1.0536663570946901E-5</v>
      </c>
      <c r="S459" s="129">
        <v>444</v>
      </c>
      <c r="T459" s="119">
        <v>4.45</v>
      </c>
      <c r="U459" s="130">
        <v>8.2276997873647001E-4</v>
      </c>
      <c r="W459" s="129">
        <v>444</v>
      </c>
      <c r="X459" s="119">
        <v>4.45</v>
      </c>
      <c r="Y459" s="130">
        <v>1.2416879540906101E-4</v>
      </c>
    </row>
    <row r="460" spans="3:25" x14ac:dyDescent="0.25">
      <c r="C460" s="129">
        <v>445</v>
      </c>
      <c r="D460" s="118">
        <v>4.46</v>
      </c>
      <c r="E460" s="130">
        <v>1.13345750101342E-5</v>
      </c>
      <c r="G460" s="129">
        <v>445</v>
      </c>
      <c r="H460" s="119">
        <v>4.46</v>
      </c>
      <c r="I460" s="130">
        <v>1.11567634709544E-5</v>
      </c>
      <c r="K460" s="129">
        <v>445</v>
      </c>
      <c r="L460" s="119">
        <v>4.46</v>
      </c>
      <c r="M460" s="130">
        <v>7.2116069975920104E-5</v>
      </c>
      <c r="O460" s="129">
        <v>445</v>
      </c>
      <c r="P460" s="119">
        <v>4.46</v>
      </c>
      <c r="Q460" s="130">
        <v>1.04930616894612E-5</v>
      </c>
      <c r="S460" s="129">
        <v>445</v>
      </c>
      <c r="T460" s="119">
        <v>4.46</v>
      </c>
      <c r="U460" s="130">
        <v>8.19700597035431E-4</v>
      </c>
      <c r="W460" s="129">
        <v>445</v>
      </c>
      <c r="X460" s="119">
        <v>4.46</v>
      </c>
      <c r="Y460" s="130">
        <v>1.23630753668056E-4</v>
      </c>
    </row>
    <row r="461" spans="3:25" x14ac:dyDescent="0.25">
      <c r="C461" s="129">
        <v>446</v>
      </c>
      <c r="D461" s="118">
        <v>4.47</v>
      </c>
      <c r="E461" s="130">
        <v>1.12849653966095E-5</v>
      </c>
      <c r="G461" s="129">
        <v>446</v>
      </c>
      <c r="H461" s="119">
        <v>4.47</v>
      </c>
      <c r="I461" s="130">
        <v>1.1110690179145399E-5</v>
      </c>
      <c r="K461" s="129">
        <v>446</v>
      </c>
      <c r="L461" s="119">
        <v>4.47</v>
      </c>
      <c r="M461" s="130">
        <v>7.1724593002736196E-5</v>
      </c>
      <c r="O461" s="129">
        <v>446</v>
      </c>
      <c r="P461" s="119">
        <v>4.47</v>
      </c>
      <c r="Q461" s="130">
        <v>1.0449723276605299E-5</v>
      </c>
      <c r="S461" s="129">
        <v>446</v>
      </c>
      <c r="T461" s="119">
        <v>4.47</v>
      </c>
      <c r="U461" s="130">
        <v>8.1664721514153099E-4</v>
      </c>
      <c r="W461" s="129">
        <v>446</v>
      </c>
      <c r="X461" s="119">
        <v>4.47</v>
      </c>
      <c r="Y461" s="130">
        <v>1.23096241655395E-4</v>
      </c>
    </row>
    <row r="462" spans="3:25" x14ac:dyDescent="0.25">
      <c r="C462" s="129">
        <v>447</v>
      </c>
      <c r="D462" s="118">
        <v>4.4800000000000004</v>
      </c>
      <c r="E462" s="130">
        <v>1.1235683910189701E-5</v>
      </c>
      <c r="G462" s="129">
        <v>447</v>
      </c>
      <c r="H462" s="119">
        <v>4.4800000000000004</v>
      </c>
      <c r="I462" s="130">
        <v>1.1064895127602701E-5</v>
      </c>
      <c r="K462" s="129">
        <v>447</v>
      </c>
      <c r="L462" s="119">
        <v>4.4800000000000004</v>
      </c>
      <c r="M462" s="130">
        <v>7.1336269892918706E-5</v>
      </c>
      <c r="O462" s="129">
        <v>447</v>
      </c>
      <c r="P462" s="119">
        <v>4.4800000000000004</v>
      </c>
      <c r="Q462" s="130">
        <v>1.0406646277160201E-5</v>
      </c>
      <c r="S462" s="129">
        <v>447</v>
      </c>
      <c r="T462" s="119">
        <v>4.4800000000000004</v>
      </c>
      <c r="U462" s="130">
        <v>8.13609731876595E-4</v>
      </c>
      <c r="W462" s="129">
        <v>447</v>
      </c>
      <c r="X462" s="119">
        <v>4.4800000000000004</v>
      </c>
      <c r="Y462" s="130">
        <v>1.22565227789939E-4</v>
      </c>
    </row>
    <row r="463" spans="3:25" x14ac:dyDescent="0.25">
      <c r="C463" s="129">
        <v>448</v>
      </c>
      <c r="D463" s="118">
        <v>4.49</v>
      </c>
      <c r="E463" s="130">
        <v>1.11867276104673E-5</v>
      </c>
      <c r="G463" s="129">
        <v>448</v>
      </c>
      <c r="H463" s="119">
        <v>4.49</v>
      </c>
      <c r="I463" s="130">
        <v>1.10193761397571E-5</v>
      </c>
      <c r="K463" s="129">
        <v>448</v>
      </c>
      <c r="L463" s="119">
        <v>4.49</v>
      </c>
      <c r="M463" s="130">
        <v>7.0951067481839295E-5</v>
      </c>
      <c r="O463" s="129">
        <v>448</v>
      </c>
      <c r="P463" s="119">
        <v>4.49</v>
      </c>
      <c r="Q463" s="130">
        <v>1.03638286551328E-5</v>
      </c>
      <c r="S463" s="129">
        <v>448</v>
      </c>
      <c r="T463" s="119">
        <v>4.49</v>
      </c>
      <c r="U463" s="130">
        <v>8.1058804675494605E-4</v>
      </c>
      <c r="W463" s="129">
        <v>448</v>
      </c>
      <c r="X463" s="119">
        <v>4.49</v>
      </c>
      <c r="Y463" s="130">
        <v>1.2203768085599999E-4</v>
      </c>
    </row>
    <row r="464" spans="3:25" x14ac:dyDescent="0.25">
      <c r="C464" s="129">
        <v>449</v>
      </c>
      <c r="D464" s="118">
        <v>4.5</v>
      </c>
      <c r="E464" s="130">
        <v>1.11380935907476E-5</v>
      </c>
      <c r="G464" s="129">
        <v>449</v>
      </c>
      <c r="H464" s="119">
        <v>4.5</v>
      </c>
      <c r="I464" s="130">
        <v>1.09741310596005E-5</v>
      </c>
      <c r="K464" s="129">
        <v>449</v>
      </c>
      <c r="L464" s="119">
        <v>4.5</v>
      </c>
      <c r="M464" s="130">
        <v>7.0568953029686695E-5</v>
      </c>
      <c r="O464" s="129">
        <v>449</v>
      </c>
      <c r="P464" s="119">
        <v>4.5</v>
      </c>
      <c r="Q464" s="130">
        <v>1.03212683935529E-5</v>
      </c>
      <c r="S464" s="129">
        <v>449</v>
      </c>
      <c r="T464" s="119">
        <v>4.5</v>
      </c>
      <c r="U464" s="130">
        <v>8.0758205997908197E-4</v>
      </c>
      <c r="W464" s="129">
        <v>449</v>
      </c>
      <c r="X464" s="119">
        <v>4.5</v>
      </c>
      <c r="Y464" s="130">
        <v>1.21513569998057E-4</v>
      </c>
    </row>
    <row r="465" spans="3:25" x14ac:dyDescent="0.25">
      <c r="C465" s="129">
        <v>450</v>
      </c>
      <c r="D465" s="118">
        <v>4.51</v>
      </c>
      <c r="E465" s="130">
        <v>1.10897789775719E-5</v>
      </c>
      <c r="G465" s="129">
        <v>450</v>
      </c>
      <c r="H465" s="119">
        <v>4.51</v>
      </c>
      <c r="I465" s="130">
        <v>1.09291577514628E-5</v>
      </c>
      <c r="K465" s="129">
        <v>450</v>
      </c>
      <c r="L465" s="119">
        <v>4.51</v>
      </c>
      <c r="M465" s="130">
        <v>7.0189894215116005E-5</v>
      </c>
      <c r="O465" s="129">
        <v>450</v>
      </c>
      <c r="P465" s="119">
        <v>4.51</v>
      </c>
      <c r="Q465" s="130">
        <v>1.0278963494271101E-5</v>
      </c>
      <c r="S465" s="129">
        <v>450</v>
      </c>
      <c r="T465" s="119">
        <v>4.51</v>
      </c>
      <c r="U465" s="130">
        <v>8.0459167243538505E-4</v>
      </c>
      <c r="W465" s="129">
        <v>450</v>
      </c>
      <c r="X465" s="119">
        <v>4.51</v>
      </c>
      <c r="Y465" s="130">
        <v>1.20992864715569E-4</v>
      </c>
    </row>
    <row r="466" spans="3:25" x14ac:dyDescent="0.25">
      <c r="C466" s="129">
        <v>451</v>
      </c>
      <c r="D466" s="118">
        <v>4.5199999999999996</v>
      </c>
      <c r="E466" s="130">
        <v>1.1041780930249E-5</v>
      </c>
      <c r="G466" s="129">
        <v>451</v>
      </c>
      <c r="H466" s="119">
        <v>4.5199999999999996</v>
      </c>
      <c r="I466" s="130">
        <v>1.0884454099791701E-5</v>
      </c>
      <c r="K466" s="129">
        <v>451</v>
      </c>
      <c r="L466" s="119">
        <v>4.5199999999999996</v>
      </c>
      <c r="M466" s="130">
        <v>6.9813859129002698E-5</v>
      </c>
      <c r="O466" s="129">
        <v>451</v>
      </c>
      <c r="P466" s="119">
        <v>4.5199999999999996</v>
      </c>
      <c r="Q466" s="130">
        <v>1.0236911977760199E-5</v>
      </c>
      <c r="S466" s="129">
        <v>451</v>
      </c>
      <c r="T466" s="119">
        <v>4.5199999999999996</v>
      </c>
      <c r="U466" s="130">
        <v>8.0161678568983796E-4</v>
      </c>
      <c r="W466" s="129">
        <v>451</v>
      </c>
      <c r="X466" s="119">
        <v>4.5199999999999996</v>
      </c>
      <c r="Y466" s="130">
        <v>1.2047553485787599E-4</v>
      </c>
    </row>
    <row r="467" spans="3:25" x14ac:dyDescent="0.25">
      <c r="C467" s="129">
        <v>452</v>
      </c>
      <c r="D467" s="118">
        <v>4.53</v>
      </c>
      <c r="E467" s="130">
        <v>1.0994096640394101E-5</v>
      </c>
      <c r="G467" s="129">
        <v>452</v>
      </c>
      <c r="H467" s="119">
        <v>4.53</v>
      </c>
      <c r="I467" s="130">
        <v>1.0840018008934601E-5</v>
      </c>
      <c r="K467" s="129">
        <v>452</v>
      </c>
      <c r="L467" s="119">
        <v>4.53</v>
      </c>
      <c r="M467" s="130">
        <v>6.9440816268302597E-5</v>
      </c>
      <c r="O467" s="129">
        <v>452</v>
      </c>
      <c r="P467" s="119">
        <v>4.53</v>
      </c>
      <c r="Q467" s="130">
        <v>1.01951118829181E-5</v>
      </c>
      <c r="S467" s="129">
        <v>452</v>
      </c>
      <c r="T467" s="119">
        <v>4.53</v>
      </c>
      <c r="U467" s="130">
        <v>7.9865730198374902E-4</v>
      </c>
      <c r="W467" s="129">
        <v>452</v>
      </c>
      <c r="X467" s="119">
        <v>4.53</v>
      </c>
      <c r="Y467" s="130">
        <v>1.1996155061919E-4</v>
      </c>
    </row>
    <row r="468" spans="3:25" x14ac:dyDescent="0.25">
      <c r="C468" s="129">
        <v>453</v>
      </c>
      <c r="D468" s="118">
        <v>4.54</v>
      </c>
      <c r="E468" s="130">
        <v>1.0946723331476701E-5</v>
      </c>
      <c r="G468" s="129">
        <v>453</v>
      </c>
      <c r="H468" s="119">
        <v>4.54</v>
      </c>
      <c r="I468" s="130">
        <v>1.07958474029235E-5</v>
      </c>
      <c r="K468" s="129">
        <v>453</v>
      </c>
      <c r="L468" s="119">
        <v>4.54</v>
      </c>
      <c r="M468" s="130">
        <v>6.9070734530017594E-5</v>
      </c>
      <c r="O468" s="129">
        <v>453</v>
      </c>
      <c r="P468" s="119">
        <v>4.54</v>
      </c>
      <c r="Q468" s="130">
        <v>1.0153561266873101E-5</v>
      </c>
      <c r="S468" s="129">
        <v>453</v>
      </c>
      <c r="T468" s="119">
        <v>4.54</v>
      </c>
      <c r="U468" s="130">
        <v>7.9571312422947998E-4</v>
      </c>
      <c r="W468" s="129">
        <v>453</v>
      </c>
      <c r="X468" s="119">
        <v>4.54</v>
      </c>
      <c r="Y468" s="130">
        <v>1.19450882533673E-4</v>
      </c>
    </row>
    <row r="469" spans="3:25" x14ac:dyDescent="0.25">
      <c r="C469" s="129">
        <v>454</v>
      </c>
      <c r="D469" s="118">
        <v>4.55</v>
      </c>
      <c r="E469" s="130">
        <v>1.08996582583743E-5</v>
      </c>
      <c r="G469" s="129">
        <v>454</v>
      </c>
      <c r="H469" s="119">
        <v>4.55</v>
      </c>
      <c r="I469" s="130">
        <v>1.0751940225262101E-5</v>
      </c>
      <c r="K469" s="129">
        <v>454</v>
      </c>
      <c r="L469" s="119">
        <v>4.55</v>
      </c>
      <c r="M469" s="130">
        <v>6.8703583205260299E-5</v>
      </c>
      <c r="O469" s="129">
        <v>454</v>
      </c>
      <c r="P469" s="119">
        <v>4.55</v>
      </c>
      <c r="Q469" s="130">
        <v>1.0112258204791601E-5</v>
      </c>
      <c r="S469" s="129">
        <v>454</v>
      </c>
      <c r="T469" s="119">
        <v>4.55</v>
      </c>
      <c r="U469" s="130">
        <v>7.9278415600620301E-4</v>
      </c>
      <c r="W469" s="129">
        <v>454</v>
      </c>
      <c r="X469" s="119">
        <v>4.55</v>
      </c>
      <c r="Y469" s="130">
        <v>1.1894350147060001E-4</v>
      </c>
    </row>
    <row r="470" spans="3:25" x14ac:dyDescent="0.25">
      <c r="C470" s="129">
        <v>455</v>
      </c>
      <c r="D470" s="118">
        <v>4.5599999999999996</v>
      </c>
      <c r="E470" s="130">
        <v>1.0852898706935201E-5</v>
      </c>
      <c r="G470" s="129">
        <v>455</v>
      </c>
      <c r="H470" s="119">
        <v>4.5599999999999996</v>
      </c>
      <c r="I470" s="130">
        <v>1.0708301822416299E-5</v>
      </c>
      <c r="K470" s="129">
        <v>455</v>
      </c>
      <c r="L470" s="119">
        <v>4.5599999999999996</v>
      </c>
      <c r="M470" s="130">
        <v>6.8339331973421094E-5</v>
      </c>
      <c r="O470" s="129">
        <v>455</v>
      </c>
      <c r="P470" s="119">
        <v>4.5599999999999996</v>
      </c>
      <c r="Q470" s="130">
        <v>1.00712007896878E-5</v>
      </c>
      <c r="S470" s="129">
        <v>455</v>
      </c>
      <c r="T470" s="119">
        <v>4.5599999999999996</v>
      </c>
      <c r="U470" s="130">
        <v>7.8987030155565601E-4</v>
      </c>
      <c r="W470" s="129">
        <v>455</v>
      </c>
      <c r="X470" s="119">
        <v>4.5599999999999996</v>
      </c>
      <c r="Y470" s="130">
        <v>1.18439378629604E-4</v>
      </c>
    </row>
    <row r="471" spans="3:25" x14ac:dyDescent="0.25">
      <c r="C471" s="129">
        <v>456</v>
      </c>
      <c r="D471" s="118">
        <v>4.57</v>
      </c>
      <c r="E471" s="130">
        <v>1.08064419935478E-5</v>
      </c>
      <c r="G471" s="129">
        <v>456</v>
      </c>
      <c r="H471" s="119">
        <v>4.57</v>
      </c>
      <c r="I471" s="130">
        <v>1.0664935766860001E-5</v>
      </c>
      <c r="K471" s="129">
        <v>456</v>
      </c>
      <c r="L471" s="119">
        <v>4.57</v>
      </c>
      <c r="M471" s="130">
        <v>6.79779508964321E-5</v>
      </c>
      <c r="O471" s="129">
        <v>456</v>
      </c>
      <c r="P471" s="119">
        <v>4.57</v>
      </c>
      <c r="Q471" s="130">
        <v>1.00304041515284E-5</v>
      </c>
      <c r="S471" s="129">
        <v>456</v>
      </c>
      <c r="T471" s="119">
        <v>4.57</v>
      </c>
      <c r="U471" s="130">
        <v>7.8697146577791301E-4</v>
      </c>
      <c r="W471" s="129">
        <v>456</v>
      </c>
      <c r="X471" s="119">
        <v>4.57</v>
      </c>
      <c r="Y471" s="130">
        <v>1.17938485536004E-4</v>
      </c>
    </row>
    <row r="472" spans="3:25" x14ac:dyDescent="0.25">
      <c r="C472" s="129">
        <v>457</v>
      </c>
      <c r="D472" s="118">
        <v>4.58</v>
      </c>
      <c r="E472" s="130">
        <v>1.07602854647172E-5</v>
      </c>
      <c r="G472" s="129">
        <v>457</v>
      </c>
      <c r="H472" s="119">
        <v>4.58</v>
      </c>
      <c r="I472" s="130">
        <v>1.06218267939679E-5</v>
      </c>
      <c r="K472" s="129">
        <v>457</v>
      </c>
      <c r="L472" s="119">
        <v>4.58</v>
      </c>
      <c r="M472" s="130">
        <v>6.7619410413126706E-5</v>
      </c>
      <c r="O472" s="129">
        <v>457</v>
      </c>
      <c r="P472" s="119">
        <v>4.58</v>
      </c>
      <c r="Q472" s="130">
        <v>9.9898528257156007E-6</v>
      </c>
      <c r="S472" s="129">
        <v>457</v>
      </c>
      <c r="T472" s="119">
        <v>4.58</v>
      </c>
      <c r="U472" s="130">
        <v>7.8408755422717798E-4</v>
      </c>
      <c r="W472" s="129">
        <v>457</v>
      </c>
      <c r="X472" s="119">
        <v>4.58</v>
      </c>
      <c r="Y472" s="130">
        <v>1.1744079403621401E-4</v>
      </c>
    </row>
    <row r="473" spans="3:25" x14ac:dyDescent="0.25">
      <c r="C473" s="129">
        <v>458</v>
      </c>
      <c r="D473" s="118">
        <v>4.59</v>
      </c>
      <c r="E473" s="130">
        <v>1.07144264966488E-5</v>
      </c>
      <c r="G473" s="129">
        <v>458</v>
      </c>
      <c r="H473" s="119">
        <v>4.59</v>
      </c>
      <c r="I473" s="130">
        <v>1.05789729271249E-5</v>
      </c>
      <c r="K473" s="129">
        <v>458</v>
      </c>
      <c r="L473" s="119">
        <v>4.59</v>
      </c>
      <c r="M473" s="130">
        <v>6.7263681333694605E-5</v>
      </c>
      <c r="O473" s="129">
        <v>458</v>
      </c>
      <c r="P473" s="119">
        <v>4.59</v>
      </c>
      <c r="Q473" s="130">
        <v>9.9495412363520797E-6</v>
      </c>
      <c r="S473" s="129">
        <v>458</v>
      </c>
      <c r="T473" s="119">
        <v>4.59</v>
      </c>
      <c r="U473" s="130">
        <v>7.8121847310757295E-4</v>
      </c>
      <c r="W473" s="129">
        <v>458</v>
      </c>
      <c r="X473" s="119">
        <v>4.59</v>
      </c>
      <c r="Y473" s="130">
        <v>1.16946276293226E-4</v>
      </c>
    </row>
    <row r="474" spans="3:25" x14ac:dyDescent="0.25">
      <c r="C474" s="129">
        <v>459</v>
      </c>
      <c r="D474" s="118">
        <v>4.5999999999999996</v>
      </c>
      <c r="E474" s="130">
        <v>1.0668862494838901E-5</v>
      </c>
      <c r="G474" s="129">
        <v>459</v>
      </c>
      <c r="H474" s="119">
        <v>4.5999999999999996</v>
      </c>
      <c r="I474" s="130">
        <v>1.05363722080999E-5</v>
      </c>
      <c r="K474" s="129">
        <v>459</v>
      </c>
      <c r="L474" s="119">
        <v>4.5999999999999996</v>
      </c>
      <c r="M474" s="130">
        <v>6.6910734834229701E-5</v>
      </c>
      <c r="O474" s="129">
        <v>459</v>
      </c>
      <c r="P474" s="119">
        <v>4.5999999999999996</v>
      </c>
      <c r="Q474" s="130">
        <v>9.90946755014525E-6</v>
      </c>
      <c r="S474" s="129">
        <v>459</v>
      </c>
      <c r="T474" s="119">
        <v>4.5999999999999996</v>
      </c>
      <c r="U474" s="130">
        <v>7.7836412926895603E-4</v>
      </c>
      <c r="W474" s="129">
        <v>459</v>
      </c>
      <c r="X474" s="119">
        <v>4.5999999999999996</v>
      </c>
      <c r="Y474" s="130">
        <v>1.16454904782179E-4</v>
      </c>
    </row>
    <row r="475" spans="3:25" x14ac:dyDescent="0.25">
      <c r="C475" s="129">
        <v>460</v>
      </c>
      <c r="D475" s="118">
        <v>4.6100000000000003</v>
      </c>
      <c r="E475" s="130">
        <v>1.06235908936721E-5</v>
      </c>
      <c r="G475" s="129">
        <v>460</v>
      </c>
      <c r="H475" s="119">
        <v>4.6100000000000003</v>
      </c>
      <c r="I475" s="130">
        <v>1.04940226968487E-5</v>
      </c>
      <c r="K475" s="129">
        <v>460</v>
      </c>
      <c r="L475" s="119">
        <v>4.6100000000000003</v>
      </c>
      <c r="M475" s="130">
        <v>6.6560542451367299E-5</v>
      </c>
      <c r="O475" s="129">
        <v>460</v>
      </c>
      <c r="P475" s="119">
        <v>4.6100000000000003</v>
      </c>
      <c r="Q475" s="130">
        <v>9.8696299506665903E-6</v>
      </c>
      <c r="S475" s="129">
        <v>460</v>
      </c>
      <c r="T475" s="119">
        <v>4.6100000000000003</v>
      </c>
      <c r="U475" s="130">
        <v>7.7552443020273995E-4</v>
      </c>
      <c r="W475" s="129">
        <v>460</v>
      </c>
      <c r="X475" s="119">
        <v>4.6100000000000003</v>
      </c>
      <c r="Y475" s="130">
        <v>1.1596665228599E-4</v>
      </c>
    </row>
    <row r="476" spans="3:25" x14ac:dyDescent="0.25">
      <c r="C476" s="129">
        <v>461</v>
      </c>
      <c r="D476" s="118">
        <v>4.62</v>
      </c>
      <c r="E476" s="130">
        <v>1.0578609156024901E-5</v>
      </c>
      <c r="G476" s="129">
        <v>461</v>
      </c>
      <c r="H476" s="119">
        <v>4.62</v>
      </c>
      <c r="I476" s="130">
        <v>1.0451922471319101E-5</v>
      </c>
      <c r="K476" s="129">
        <v>461</v>
      </c>
      <c r="L476" s="119">
        <v>4.62</v>
      </c>
      <c r="M476" s="130">
        <v>6.6213076077012404E-5</v>
      </c>
      <c r="O476" s="129">
        <v>461</v>
      </c>
      <c r="P476" s="119">
        <v>4.62</v>
      </c>
      <c r="Q476" s="130">
        <v>9.8300266381749802E-6</v>
      </c>
      <c r="S476" s="129">
        <v>461</v>
      </c>
      <c r="T476" s="119">
        <v>4.62</v>
      </c>
      <c r="U476" s="130">
        <v>7.7269928403774304E-4</v>
      </c>
      <c r="W476" s="129">
        <v>461</v>
      </c>
      <c r="X476" s="119">
        <v>4.62</v>
      </c>
      <c r="Y476" s="130">
        <v>1.1548149189107099E-4</v>
      </c>
    </row>
    <row r="477" spans="3:25" x14ac:dyDescent="0.25">
      <c r="C477" s="129">
        <v>462</v>
      </c>
      <c r="D477" s="118">
        <v>4.63</v>
      </c>
      <c r="E477" s="130">
        <v>1.0533914772876699E-5</v>
      </c>
      <c r="G477" s="129">
        <v>462</v>
      </c>
      <c r="H477" s="119">
        <v>4.63</v>
      </c>
      <c r="I477" s="130">
        <v>1.0410069627259199E-5</v>
      </c>
      <c r="K477" s="129">
        <v>462</v>
      </c>
      <c r="L477" s="119">
        <v>4.63</v>
      </c>
      <c r="M477" s="130">
        <v>6.5868307953153999E-5</v>
      </c>
      <c r="O477" s="129">
        <v>462</v>
      </c>
      <c r="P477" s="119">
        <v>4.63</v>
      </c>
      <c r="Q477" s="130">
        <v>9.7906558294421799E-6</v>
      </c>
      <c r="S477" s="129">
        <v>462</v>
      </c>
      <c r="T477" s="119">
        <v>4.63</v>
      </c>
      <c r="U477" s="130">
        <v>7.6988859953603197E-4</v>
      </c>
      <c r="W477" s="129">
        <v>462</v>
      </c>
      <c r="X477" s="119">
        <v>4.63</v>
      </c>
      <c r="Y477" s="130">
        <v>1.14999396983113E-4</v>
      </c>
    </row>
    <row r="478" spans="3:25" x14ac:dyDescent="0.25">
      <c r="C478" s="129">
        <v>463</v>
      </c>
      <c r="D478" s="118">
        <v>4.6399999999999997</v>
      </c>
      <c r="E478" s="130">
        <v>1.04895052629263E-5</v>
      </c>
      <c r="G478" s="129">
        <v>463</v>
      </c>
      <c r="H478" s="119">
        <v>4.6399999999999997</v>
      </c>
      <c r="I478" s="130">
        <v>1.03684622780268E-5</v>
      </c>
      <c r="K478" s="129">
        <v>463</v>
      </c>
      <c r="L478" s="119">
        <v>4.6399999999999997</v>
      </c>
      <c r="M478" s="130">
        <v>6.5526210666766701E-5</v>
      </c>
      <c r="O478" s="129">
        <v>463</v>
      </c>
      <c r="P478" s="119">
        <v>4.6399999999999997</v>
      </c>
      <c r="Q478" s="130">
        <v>9.7515157575801193E-6</v>
      </c>
      <c r="S478" s="129">
        <v>463</v>
      </c>
      <c r="T478" s="119">
        <v>4.6399999999999997</v>
      </c>
      <c r="U478" s="130">
        <v>7.67092286088788E-4</v>
      </c>
      <c r="W478" s="129">
        <v>463</v>
      </c>
      <c r="X478" s="119">
        <v>4.6399999999999997</v>
      </c>
      <c r="Y478" s="130">
        <v>1.1452034124294E-4</v>
      </c>
    </row>
    <row r="479" spans="3:25" x14ac:dyDescent="0.25">
      <c r="C479" s="129">
        <v>464</v>
      </c>
      <c r="D479" s="118">
        <v>4.6500000000000004</v>
      </c>
      <c r="E479" s="130">
        <v>1.04453781722148E-5</v>
      </c>
      <c r="G479" s="129">
        <v>464</v>
      </c>
      <c r="H479" s="119">
        <v>4.6500000000000004</v>
      </c>
      <c r="I479" s="130">
        <v>1.0327098554402099E-5</v>
      </c>
      <c r="K479" s="129">
        <v>464</v>
      </c>
      <c r="L479" s="119">
        <v>4.6500000000000004</v>
      </c>
      <c r="M479" s="130">
        <v>6.5186757144796101E-5</v>
      </c>
      <c r="O479" s="129">
        <v>464</v>
      </c>
      <c r="P479" s="119">
        <v>4.6500000000000004</v>
      </c>
      <c r="Q479" s="130">
        <v>9.7126046718701405E-6</v>
      </c>
      <c r="S479" s="129">
        <v>464</v>
      </c>
      <c r="T479" s="119">
        <v>4.6500000000000004</v>
      </c>
      <c r="U479" s="130">
        <v>7.6431025371220503E-4</v>
      </c>
      <c r="W479" s="129">
        <v>464</v>
      </c>
      <c r="X479" s="119">
        <v>4.6500000000000004</v>
      </c>
      <c r="Y479" s="130">
        <v>1.1404429864243401E-4</v>
      </c>
    </row>
    <row r="480" spans="3:25" x14ac:dyDescent="0.25">
      <c r="C480" s="129">
        <v>465</v>
      </c>
      <c r="D480" s="118">
        <v>4.66</v>
      </c>
      <c r="E480" s="130">
        <v>1.0401531073755099E-5</v>
      </c>
      <c r="G480" s="129">
        <v>465</v>
      </c>
      <c r="H480" s="119">
        <v>4.66</v>
      </c>
      <c r="I480" s="130">
        <v>1.0285976604402E-5</v>
      </c>
      <c r="K480" s="129">
        <v>465</v>
      </c>
      <c r="L480" s="119">
        <v>4.66</v>
      </c>
      <c r="M480" s="130">
        <v>6.4849920649226399E-5</v>
      </c>
      <c r="O480" s="129">
        <v>465</v>
      </c>
      <c r="P480" s="119">
        <v>4.66</v>
      </c>
      <c r="Q480" s="130">
        <v>9.6739208375942799E-6</v>
      </c>
      <c r="S480" s="129">
        <v>465</v>
      </c>
      <c r="T480" s="119">
        <v>4.66</v>
      </c>
      <c r="U480" s="130">
        <v>7.6154241304336701E-4</v>
      </c>
      <c r="W480" s="129">
        <v>465</v>
      </c>
      <c r="X480" s="119">
        <v>4.66</v>
      </c>
      <c r="Y480" s="130">
        <v>1.1357124344052899E-4</v>
      </c>
    </row>
    <row r="481" spans="3:25" x14ac:dyDescent="0.25">
      <c r="C481" s="129">
        <v>466</v>
      </c>
      <c r="D481" s="118">
        <v>4.67</v>
      </c>
      <c r="E481" s="130">
        <v>1.03579615671673E-5</v>
      </c>
      <c r="G481" s="129">
        <v>466</v>
      </c>
      <c r="H481" s="119">
        <v>4.67</v>
      </c>
      <c r="I481" s="130">
        <v>1.02450945930966E-5</v>
      </c>
      <c r="K481" s="129">
        <v>466</v>
      </c>
      <c r="L481" s="119">
        <v>4.67</v>
      </c>
      <c r="M481" s="130">
        <v>6.4515674772230606E-5</v>
      </c>
      <c r="O481" s="129">
        <v>466</v>
      </c>
      <c r="P481" s="119">
        <v>4.67</v>
      </c>
      <c r="Q481" s="130">
        <v>9.6354625358683998E-6</v>
      </c>
      <c r="S481" s="129">
        <v>466</v>
      </c>
      <c r="T481" s="119">
        <v>4.67</v>
      </c>
      <c r="U481" s="130">
        <v>7.58788675336177E-4</v>
      </c>
      <c r="W481" s="129">
        <v>466</v>
      </c>
      <c r="X481" s="119">
        <v>4.67</v>
      </c>
      <c r="Y481" s="130">
        <v>1.13101150179268E-4</v>
      </c>
    </row>
    <row r="482" spans="3:25" x14ac:dyDescent="0.25">
      <c r="C482" s="129">
        <v>467</v>
      </c>
      <c r="D482" s="118">
        <v>4.68</v>
      </c>
      <c r="E482" s="130">
        <v>1.03146672783192E-5</v>
      </c>
      <c r="G482" s="129">
        <v>467</v>
      </c>
      <c r="H482" s="119">
        <v>4.68</v>
      </c>
      <c r="I482" s="130">
        <v>1.0204450702428199E-5</v>
      </c>
      <c r="K482" s="129">
        <v>467</v>
      </c>
      <c r="L482" s="119">
        <v>4.68</v>
      </c>
      <c r="M482" s="130">
        <v>6.4183993431399106E-5</v>
      </c>
      <c r="O482" s="129">
        <v>467</v>
      </c>
      <c r="P482" s="119">
        <v>4.68</v>
      </c>
      <c r="Q482" s="130">
        <v>9.5972280634771506E-6</v>
      </c>
      <c r="S482" s="129">
        <v>467</v>
      </c>
      <c r="T482" s="119">
        <v>4.68</v>
      </c>
      <c r="U482" s="130">
        <v>7.5604895245727998E-4</v>
      </c>
      <c r="W482" s="129">
        <v>467</v>
      </c>
      <c r="X482" s="119">
        <v>4.68</v>
      </c>
      <c r="Y482" s="130">
        <v>1.12633993679932E-4</v>
      </c>
    </row>
    <row r="483" spans="3:25" x14ac:dyDescent="0.25">
      <c r="C483" s="129">
        <v>468</v>
      </c>
      <c r="D483" s="118">
        <v>4.6900000000000004</v>
      </c>
      <c r="E483" s="130">
        <v>1.0271645858974001E-5</v>
      </c>
      <c r="G483" s="129">
        <v>468</v>
      </c>
      <c r="H483" s="119">
        <v>4.6900000000000004</v>
      </c>
      <c r="I483" s="130">
        <v>1.0164043131032E-5</v>
      </c>
      <c r="K483" s="129">
        <v>468</v>
      </c>
      <c r="L483" s="119">
        <v>4.6900000000000004</v>
      </c>
      <c r="M483" s="130">
        <v>6.3854850865048898E-5</v>
      </c>
      <c r="O483" s="129">
        <v>468</v>
      </c>
      <c r="P483" s="119">
        <v>4.6900000000000004</v>
      </c>
      <c r="Q483" s="130">
        <v>9.5592157327108205E-6</v>
      </c>
      <c r="S483" s="129">
        <v>468</v>
      </c>
      <c r="T483" s="119">
        <v>4.6900000000000004</v>
      </c>
      <c r="U483" s="130">
        <v>7.5332315688200096E-4</v>
      </c>
      <c r="W483" s="129">
        <v>468</v>
      </c>
      <c r="X483" s="119">
        <v>4.6900000000000004</v>
      </c>
      <c r="Y483" s="130">
        <v>1.12169749039227E-4</v>
      </c>
    </row>
    <row r="484" spans="3:25" x14ac:dyDescent="0.25">
      <c r="C484" s="129">
        <v>469</v>
      </c>
      <c r="D484" s="118">
        <v>4.7</v>
      </c>
      <c r="E484" s="130">
        <v>1.02288949864425E-5</v>
      </c>
      <c r="G484" s="129">
        <v>469</v>
      </c>
      <c r="H484" s="119">
        <v>4.7</v>
      </c>
      <c r="I484" s="130">
        <v>1.01238700940593E-5</v>
      </c>
      <c r="K484" s="129">
        <v>469</v>
      </c>
      <c r="L484" s="119">
        <v>4.7</v>
      </c>
      <c r="M484" s="130">
        <v>6.3528221627606301E-5</v>
      </c>
      <c r="O484" s="129">
        <v>469</v>
      </c>
      <c r="P484" s="119">
        <v>4.7</v>
      </c>
      <c r="Q484" s="130">
        <v>9.5214238712040993E-6</v>
      </c>
      <c r="S484" s="129">
        <v>469</v>
      </c>
      <c r="T484" s="119">
        <v>4.7</v>
      </c>
      <c r="U484" s="130">
        <v>7.5061120169031504E-4</v>
      </c>
      <c r="W484" s="129">
        <v>469</v>
      </c>
      <c r="X484" s="119">
        <v>4.7</v>
      </c>
      <c r="Y484" s="130">
        <v>1.11708391625538E-4</v>
      </c>
    </row>
    <row r="485" spans="3:25" x14ac:dyDescent="0.25">
      <c r="C485" s="129">
        <v>470</v>
      </c>
      <c r="D485" s="118">
        <v>4.71</v>
      </c>
      <c r="E485" s="130">
        <v>1.01864123632412E-5</v>
      </c>
      <c r="G485" s="129">
        <v>470</v>
      </c>
      <c r="H485" s="119">
        <v>4.71</v>
      </c>
      <c r="I485" s="130">
        <v>1.00839298230027E-5</v>
      </c>
      <c r="K485" s="129">
        <v>470</v>
      </c>
      <c r="L485" s="119">
        <v>4.71</v>
      </c>
      <c r="M485" s="130">
        <v>6.3204080585068105E-5</v>
      </c>
      <c r="O485" s="129">
        <v>470</v>
      </c>
      <c r="P485" s="119">
        <v>4.71</v>
      </c>
      <c r="Q485" s="130">
        <v>9.4838508217765396E-6</v>
      </c>
      <c r="S485" s="129">
        <v>470</v>
      </c>
      <c r="T485" s="119">
        <v>4.71</v>
      </c>
      <c r="U485" s="130">
        <v>7.47913000562819E-4</v>
      </c>
      <c r="W485" s="129">
        <v>470</v>
      </c>
      <c r="X485" s="119">
        <v>4.71</v>
      </c>
      <c r="Y485" s="130">
        <v>1.1124989707523899E-4</v>
      </c>
    </row>
    <row r="486" spans="3:25" x14ac:dyDescent="0.25">
      <c r="C486" s="129">
        <v>471</v>
      </c>
      <c r="D486" s="118">
        <v>4.72</v>
      </c>
      <c r="E486" s="130">
        <v>1.01441957167563E-5</v>
      </c>
      <c r="G486" s="129">
        <v>471</v>
      </c>
      <c r="H486" s="119">
        <v>4.72</v>
      </c>
      <c r="I486" s="130">
        <v>1.00442205655231E-5</v>
      </c>
      <c r="K486" s="129">
        <v>471</v>
      </c>
      <c r="L486" s="119">
        <v>4.72</v>
      </c>
      <c r="M486" s="130">
        <v>6.2882402910535893E-5</v>
      </c>
      <c r="O486" s="129">
        <v>471</v>
      </c>
      <c r="P486" s="119">
        <v>4.72</v>
      </c>
      <c r="Q486" s="130">
        <v>9.4464949422748992E-6</v>
      </c>
      <c r="S486" s="129">
        <v>471</v>
      </c>
      <c r="T486" s="119">
        <v>4.72</v>
      </c>
      <c r="U486" s="130">
        <v>7.4522846777672297E-4</v>
      </c>
      <c r="W486" s="129">
        <v>471</v>
      </c>
      <c r="X486" s="119">
        <v>4.72</v>
      </c>
      <c r="Y486" s="130">
        <v>1.10794241289071E-4</v>
      </c>
    </row>
    <row r="487" spans="3:25" x14ac:dyDescent="0.25">
      <c r="C487" s="129">
        <v>472</v>
      </c>
      <c r="D487" s="118">
        <v>4.7300000000000004</v>
      </c>
      <c r="E487" s="130">
        <v>1.01022427989125E-5</v>
      </c>
      <c r="G487" s="129">
        <v>472</v>
      </c>
      <c r="H487" s="119">
        <v>4.7300000000000004</v>
      </c>
      <c r="I487" s="130">
        <v>1.00047405852787E-5</v>
      </c>
      <c r="K487" s="129">
        <v>472</v>
      </c>
      <c r="L487" s="119">
        <v>4.7300000000000004</v>
      </c>
      <c r="M487" s="130">
        <v>6.2563164079822595E-5</v>
      </c>
      <c r="O487" s="129">
        <v>472</v>
      </c>
      <c r="P487" s="119">
        <v>4.7300000000000004</v>
      </c>
      <c r="Q487" s="130">
        <v>9.4093546054172692E-6</v>
      </c>
      <c r="S487" s="129">
        <v>472</v>
      </c>
      <c r="T487" s="119">
        <v>4.7300000000000004</v>
      </c>
      <c r="U487" s="130">
        <v>7.4255751820186198E-4</v>
      </c>
      <c r="W487" s="129">
        <v>472</v>
      </c>
      <c r="X487" s="119">
        <v>4.7300000000000004</v>
      </c>
      <c r="Y487" s="130">
        <v>1.1034140042857601E-4</v>
      </c>
    </row>
    <row r="488" spans="3:25" x14ac:dyDescent="0.25">
      <c r="C488" s="129">
        <v>473</v>
      </c>
      <c r="D488" s="118">
        <v>4.74</v>
      </c>
      <c r="E488" s="130">
        <v>1.00605513858475E-5</v>
      </c>
      <c r="G488" s="129">
        <v>473</v>
      </c>
      <c r="H488" s="119">
        <v>4.74</v>
      </c>
      <c r="I488" s="130">
        <v>9.9654881617566692E-6</v>
      </c>
      <c r="K488" s="129">
        <v>473</v>
      </c>
      <c r="L488" s="119">
        <v>4.74</v>
      </c>
      <c r="M488" s="130">
        <v>6.2246339867131996E-5</v>
      </c>
      <c r="O488" s="129">
        <v>473</v>
      </c>
      <c r="P488" s="119">
        <v>4.74</v>
      </c>
      <c r="Q488" s="130">
        <v>9.3724281986389198E-6</v>
      </c>
      <c r="S488" s="129">
        <v>473</v>
      </c>
      <c r="T488" s="119">
        <v>4.74</v>
      </c>
      <c r="U488" s="130">
        <v>7.3990006729672195E-4</v>
      </c>
      <c r="W488" s="129">
        <v>473</v>
      </c>
      <c r="X488" s="119">
        <v>4.74</v>
      </c>
      <c r="Y488" s="130">
        <v>1.09891350912588E-4</v>
      </c>
    </row>
    <row r="489" spans="3:25" x14ac:dyDescent="0.25">
      <c r="C489" s="129">
        <v>474</v>
      </c>
      <c r="D489" s="118">
        <v>4.75</v>
      </c>
      <c r="E489" s="130">
        <v>1.00191192775912E-5</v>
      </c>
      <c r="G489" s="129">
        <v>474</v>
      </c>
      <c r="H489" s="119">
        <v>4.75</v>
      </c>
      <c r="I489" s="130">
        <v>9.9264615901060506E-6</v>
      </c>
      <c r="K489" s="129">
        <v>474</v>
      </c>
      <c r="L489" s="119">
        <v>4.75</v>
      </c>
      <c r="M489" s="130">
        <v>6.1931906340805901E-5</v>
      </c>
      <c r="O489" s="129">
        <v>474</v>
      </c>
      <c r="P489" s="119">
        <v>4.75</v>
      </c>
      <c r="Q489" s="130">
        <v>9.3357141239397999E-6</v>
      </c>
      <c r="S489" s="129">
        <v>474</v>
      </c>
      <c r="T489" s="119">
        <v>4.75</v>
      </c>
      <c r="U489" s="130">
        <v>7.3725603110447895E-4</v>
      </c>
      <c r="W489" s="129">
        <v>474</v>
      </c>
      <c r="X489" s="119">
        <v>4.75</v>
      </c>
      <c r="Y489" s="130">
        <v>1.0944406941378E-4</v>
      </c>
    </row>
    <row r="490" spans="3:25" x14ac:dyDescent="0.25">
      <c r="C490" s="129">
        <v>475</v>
      </c>
      <c r="D490" s="118">
        <v>4.76</v>
      </c>
      <c r="E490" s="130">
        <v>9.9779442977506396E-6</v>
      </c>
      <c r="G490" s="129">
        <v>475</v>
      </c>
      <c r="H490" s="119">
        <v>4.76</v>
      </c>
      <c r="I490" s="130">
        <v>9.8876591809727902E-6</v>
      </c>
      <c r="K490" s="129">
        <v>475</v>
      </c>
      <c r="L490" s="119">
        <v>4.76</v>
      </c>
      <c r="M490" s="130">
        <v>6.1619839859143596E-5</v>
      </c>
      <c r="O490" s="129">
        <v>475</v>
      </c>
      <c r="P490" s="119">
        <v>4.76</v>
      </c>
      <c r="Q490" s="130">
        <v>9.2992107977340692E-6</v>
      </c>
      <c r="S490" s="129">
        <v>475</v>
      </c>
      <c r="T490" s="119">
        <v>4.76</v>
      </c>
      <c r="U490" s="130">
        <v>7.3462532624906697E-4</v>
      </c>
      <c r="W490" s="129">
        <v>475</v>
      </c>
      <c r="X490" s="119">
        <v>4.76</v>
      </c>
      <c r="Y490" s="130">
        <v>1.08999532855274E-4</v>
      </c>
    </row>
    <row r="491" spans="3:25" x14ac:dyDescent="0.25">
      <c r="C491" s="129">
        <v>476</v>
      </c>
      <c r="D491" s="118">
        <v>4.7699999999999996</v>
      </c>
      <c r="E491" s="130">
        <v>9.9370242931992304E-6</v>
      </c>
      <c r="G491" s="129">
        <v>476</v>
      </c>
      <c r="H491" s="119">
        <v>4.7699999999999996</v>
      </c>
      <c r="I491" s="130">
        <v>9.84907926033697E-6</v>
      </c>
      <c r="K491" s="129">
        <v>476</v>
      </c>
      <c r="L491" s="119">
        <v>4.7699999999999996</v>
      </c>
      <c r="M491" s="130">
        <v>6.1310117066285303E-5</v>
      </c>
      <c r="O491" s="129">
        <v>476</v>
      </c>
      <c r="P491" s="119">
        <v>4.7699999999999996</v>
      </c>
      <c r="Q491" s="130">
        <v>9.2629166507008197E-6</v>
      </c>
      <c r="S491" s="129">
        <v>476</v>
      </c>
      <c r="T491" s="119">
        <v>4.7699999999999996</v>
      </c>
      <c r="U491" s="130">
        <v>7.32007869931245E-4</v>
      </c>
      <c r="W491" s="129">
        <v>476</v>
      </c>
      <c r="X491" s="119">
        <v>4.7699999999999996</v>
      </c>
      <c r="Y491" s="130">
        <v>1.0855771840729499E-4</v>
      </c>
    </row>
    <row r="492" spans="3:25" x14ac:dyDescent="0.25">
      <c r="C492" s="129">
        <v>477</v>
      </c>
      <c r="D492" s="118">
        <v>4.78</v>
      </c>
      <c r="E492" s="130">
        <v>9.8963571337713303E-6</v>
      </c>
      <c r="G492" s="129">
        <v>477</v>
      </c>
      <c r="H492" s="119">
        <v>4.78</v>
      </c>
      <c r="I492" s="130">
        <v>9.8107201693517107E-6</v>
      </c>
      <c r="K492" s="129">
        <v>477</v>
      </c>
      <c r="L492" s="119">
        <v>4.78</v>
      </c>
      <c r="M492" s="130">
        <v>6.1002714888165697E-5</v>
      </c>
      <c r="O492" s="129">
        <v>477</v>
      </c>
      <c r="P492" s="119">
        <v>4.78</v>
      </c>
      <c r="Q492" s="130">
        <v>9.22683012763704E-6</v>
      </c>
      <c r="S492" s="129">
        <v>477</v>
      </c>
      <c r="T492" s="119">
        <v>4.78</v>
      </c>
      <c r="U492" s="130">
        <v>7.2940357992470298E-4</v>
      </c>
      <c r="W492" s="129">
        <v>477</v>
      </c>
      <c r="X492" s="119">
        <v>4.78</v>
      </c>
      <c r="Y492" s="130">
        <v>1.0811860348389E-4</v>
      </c>
    </row>
    <row r="493" spans="3:25" x14ac:dyDescent="0.25">
      <c r="C493" s="129">
        <v>478</v>
      </c>
      <c r="D493" s="118">
        <v>4.79</v>
      </c>
      <c r="E493" s="130">
        <v>9.8559407119614797E-6</v>
      </c>
      <c r="G493" s="129">
        <v>478</v>
      </c>
      <c r="H493" s="119">
        <v>4.79</v>
      </c>
      <c r="I493" s="130">
        <v>9.7725802641840203E-6</v>
      </c>
      <c r="K493" s="129">
        <v>478</v>
      </c>
      <c r="L493" s="119">
        <v>4.79</v>
      </c>
      <c r="M493" s="130">
        <v>6.06976105285292E-5</v>
      </c>
      <c r="O493" s="129">
        <v>478</v>
      </c>
      <c r="P493" s="119">
        <v>4.79</v>
      </c>
      <c r="Q493" s="130">
        <v>9.1909641342547006E-6</v>
      </c>
      <c r="S493" s="129">
        <v>478</v>
      </c>
      <c r="T493" s="119">
        <v>4.79</v>
      </c>
      <c r="U493" s="130">
        <v>7.2681237457216698E-4</v>
      </c>
      <c r="W493" s="129">
        <v>478</v>
      </c>
      <c r="X493" s="119">
        <v>4.79</v>
      </c>
      <c r="Y493" s="130">
        <v>1.0768216573969199E-4</v>
      </c>
    </row>
    <row r="494" spans="3:25" x14ac:dyDescent="0.25">
      <c r="C494" s="129">
        <v>479</v>
      </c>
      <c r="D494" s="118">
        <v>4.8</v>
      </c>
      <c r="E494" s="130">
        <v>9.8157729426282795E-6</v>
      </c>
      <c r="G494" s="129">
        <v>479</v>
      </c>
      <c r="H494" s="119">
        <v>4.8</v>
      </c>
      <c r="I494" s="130">
        <v>9.7346579158574397E-6</v>
      </c>
      <c r="K494" s="129">
        <v>479</v>
      </c>
      <c r="L494" s="119">
        <v>4.8</v>
      </c>
      <c r="M494" s="130">
        <v>6.03947814650123E-5</v>
      </c>
      <c r="O494" s="129">
        <v>479</v>
      </c>
      <c r="P494" s="119">
        <v>4.8</v>
      </c>
      <c r="Q494" s="130">
        <v>9.1553047624134592E-6</v>
      </c>
      <c r="S494" s="129">
        <v>479</v>
      </c>
      <c r="T494" s="119">
        <v>4.8</v>
      </c>
      <c r="U494" s="130">
        <v>7.2423417278153195E-4</v>
      </c>
      <c r="W494" s="129">
        <v>479</v>
      </c>
      <c r="X494" s="119">
        <v>4.8</v>
      </c>
      <c r="Y494" s="130">
        <v>1.07248383066738E-4</v>
      </c>
    </row>
    <row r="495" spans="3:25" x14ac:dyDescent="0.25">
      <c r="C495" s="129">
        <v>480</v>
      </c>
      <c r="D495" s="118">
        <v>4.8099999999999996</v>
      </c>
      <c r="E495" s="130">
        <v>9.7758517627030094E-6</v>
      </c>
      <c r="G495" s="129">
        <v>480</v>
      </c>
      <c r="H495" s="119">
        <v>4.8099999999999996</v>
      </c>
      <c r="I495" s="130">
        <v>9.6969515100965899E-6</v>
      </c>
      <c r="K495" s="129">
        <v>480</v>
      </c>
      <c r="L495" s="119">
        <v>4.8099999999999996</v>
      </c>
      <c r="M495" s="130">
        <v>6.0094205445286798E-5</v>
      </c>
      <c r="O495" s="129">
        <v>480</v>
      </c>
      <c r="P495" s="119">
        <v>4.8099999999999996</v>
      </c>
      <c r="Q495" s="130">
        <v>9.1198482047682702E-6</v>
      </c>
      <c r="S495" s="129">
        <v>480</v>
      </c>
      <c r="T495" s="119">
        <v>4.8099999999999996</v>
      </c>
      <c r="U495" s="130">
        <v>7.2166889402201198E-4</v>
      </c>
      <c r="W495" s="129">
        <v>480</v>
      </c>
      <c r="X495" s="119">
        <v>4.8099999999999996</v>
      </c>
      <c r="Y495" s="130">
        <v>1.06817233591339E-4</v>
      </c>
    </row>
    <row r="496" spans="3:25" x14ac:dyDescent="0.25">
      <c r="C496" s="129">
        <v>481</v>
      </c>
      <c r="D496" s="118">
        <v>4.82</v>
      </c>
      <c r="E496" s="130">
        <v>9.7361751309027095E-6</v>
      </c>
      <c r="G496" s="129">
        <v>481</v>
      </c>
      <c r="H496" s="119">
        <v>4.82</v>
      </c>
      <c r="I496" s="130">
        <v>9.6594594471735608E-6</v>
      </c>
      <c r="K496" s="129">
        <v>481</v>
      </c>
      <c r="L496" s="119">
        <v>4.82</v>
      </c>
      <c r="M496" s="130">
        <v>5.9795860483266E-5</v>
      </c>
      <c r="O496" s="129">
        <v>481</v>
      </c>
      <c r="P496" s="119">
        <v>4.82</v>
      </c>
      <c r="Q496" s="130">
        <v>9.08459296421606E-6</v>
      </c>
      <c r="S496" s="129">
        <v>481</v>
      </c>
      <c r="T496" s="119">
        <v>4.82</v>
      </c>
      <c r="U496" s="130">
        <v>7.1911645832030099E-4</v>
      </c>
      <c r="W496" s="129">
        <v>481</v>
      </c>
      <c r="X496" s="119">
        <v>4.82</v>
      </c>
      <c r="Y496" s="130">
        <v>1.06388695671004E-4</v>
      </c>
    </row>
    <row r="497" spans="3:25" x14ac:dyDescent="0.25">
      <c r="C497" s="129">
        <v>482</v>
      </c>
      <c r="D497" s="118">
        <v>4.83</v>
      </c>
      <c r="E497" s="130">
        <v>9.6967410274477998E-6</v>
      </c>
      <c r="G497" s="129">
        <v>482</v>
      </c>
      <c r="H497" s="119">
        <v>4.83</v>
      </c>
      <c r="I497" s="130">
        <v>9.6221801417560402E-6</v>
      </c>
      <c r="K497" s="129">
        <v>482</v>
      </c>
      <c r="L497" s="119">
        <v>4.83</v>
      </c>
      <c r="M497" s="130">
        <v>5.9499724855370999E-5</v>
      </c>
      <c r="O497" s="129">
        <v>482</v>
      </c>
      <c r="P497" s="119">
        <v>4.83</v>
      </c>
      <c r="Q497" s="130">
        <v>9.0495375570141193E-6</v>
      </c>
      <c r="S497" s="129">
        <v>482</v>
      </c>
      <c r="T497" s="119">
        <v>4.83</v>
      </c>
      <c r="U497" s="130">
        <v>7.1657678625676598E-4</v>
      </c>
      <c r="W497" s="129">
        <v>482</v>
      </c>
      <c r="X497" s="119">
        <v>4.83</v>
      </c>
      <c r="Y497" s="130">
        <v>1.05962747891396E-4</v>
      </c>
    </row>
    <row r="498" spans="3:25" x14ac:dyDescent="0.25">
      <c r="C498" s="129">
        <v>483</v>
      </c>
      <c r="D498" s="118">
        <v>4.84</v>
      </c>
      <c r="E498" s="130">
        <v>9.6575474537840107E-6</v>
      </c>
      <c r="G498" s="129">
        <v>483</v>
      </c>
      <c r="H498" s="119">
        <v>4.84</v>
      </c>
      <c r="I498" s="130">
        <v>9.5851120227571599E-6</v>
      </c>
      <c r="K498" s="129">
        <v>483</v>
      </c>
      <c r="L498" s="119">
        <v>4.84</v>
      </c>
      <c r="M498" s="130">
        <v>5.9205777096856603E-5</v>
      </c>
      <c r="O498" s="129">
        <v>483</v>
      </c>
      <c r="P498" s="119">
        <v>4.84</v>
      </c>
      <c r="Q498" s="130">
        <v>9.0146805126433697E-6</v>
      </c>
      <c r="S498" s="129">
        <v>483</v>
      </c>
      <c r="T498" s="119">
        <v>4.84</v>
      </c>
      <c r="U498" s="130">
        <v>7.1404979896164296E-4</v>
      </c>
      <c r="W498" s="129">
        <v>483</v>
      </c>
      <c r="X498" s="119">
        <v>4.84</v>
      </c>
      <c r="Y498" s="130">
        <v>1.05539369063362E-4</v>
      </c>
    </row>
    <row r="499" spans="3:25" x14ac:dyDescent="0.25">
      <c r="C499" s="129">
        <v>484</v>
      </c>
      <c r="D499" s="118">
        <v>4.8499999999999996</v>
      </c>
      <c r="E499" s="130">
        <v>9.6185924323086006E-6</v>
      </c>
      <c r="G499" s="129">
        <v>484</v>
      </c>
      <c r="H499" s="119">
        <v>4.8499999999999996</v>
      </c>
      <c r="I499" s="130">
        <v>9.5482535331871702E-6</v>
      </c>
      <c r="K499" s="129">
        <v>484</v>
      </c>
      <c r="L499" s="119">
        <v>4.8499999999999996</v>
      </c>
      <c r="M499" s="130">
        <v>5.89139959981966E-5</v>
      </c>
      <c r="O499" s="129">
        <v>484</v>
      </c>
      <c r="P499" s="119">
        <v>4.8499999999999996</v>
      </c>
      <c r="Q499" s="130">
        <v>8.9800203736729606E-6</v>
      </c>
      <c r="S499" s="129">
        <v>484</v>
      </c>
      <c r="T499" s="119">
        <v>4.8499999999999996</v>
      </c>
      <c r="U499" s="130">
        <v>7.1153541811126101E-4</v>
      </c>
      <c r="W499" s="129">
        <v>484</v>
      </c>
      <c r="X499" s="119">
        <v>4.8499999999999996</v>
      </c>
      <c r="Y499" s="130">
        <v>1.0511853821999E-4</v>
      </c>
    </row>
    <row r="500" spans="3:25" x14ac:dyDescent="0.25">
      <c r="C500" s="129">
        <v>485</v>
      </c>
      <c r="D500" s="118">
        <v>4.8600000000000003</v>
      </c>
      <c r="E500" s="130">
        <v>9.57987400610076E-6</v>
      </c>
      <c r="G500" s="129">
        <v>485</v>
      </c>
      <c r="H500" s="119">
        <v>4.8600000000000003</v>
      </c>
      <c r="I500" s="130">
        <v>9.5116031300067693E-6</v>
      </c>
      <c r="K500" s="129">
        <v>485</v>
      </c>
      <c r="L500" s="119">
        <v>4.8600000000000003</v>
      </c>
      <c r="M500" s="130">
        <v>5.8624360601524897E-5</v>
      </c>
      <c r="O500" s="129">
        <v>485</v>
      </c>
      <c r="P500" s="119">
        <v>4.8600000000000003</v>
      </c>
      <c r="Q500" s="130">
        <v>8.9455556956264498E-6</v>
      </c>
      <c r="S500" s="129">
        <v>485</v>
      </c>
      <c r="T500" s="119">
        <v>4.8600000000000003</v>
      </c>
      <c r="U500" s="130">
        <v>7.0903356592428603E-4</v>
      </c>
      <c r="W500" s="129">
        <v>485</v>
      </c>
      <c r="X500" s="119">
        <v>4.8600000000000003</v>
      </c>
      <c r="Y500" s="130">
        <v>1.04700234613716E-4</v>
      </c>
    </row>
    <row r="501" spans="3:25" x14ac:dyDescent="0.25">
      <c r="C501" s="129">
        <v>486</v>
      </c>
      <c r="D501" s="118">
        <v>4.87</v>
      </c>
      <c r="E501" s="130">
        <v>9.5413902386564499E-6</v>
      </c>
      <c r="G501" s="129">
        <v>486</v>
      </c>
      <c r="H501" s="119">
        <v>4.87</v>
      </c>
      <c r="I501" s="130">
        <v>9.4751592839822695E-6</v>
      </c>
      <c r="K501" s="129">
        <v>486</v>
      </c>
      <c r="L501" s="119">
        <v>4.87</v>
      </c>
      <c r="M501" s="130">
        <v>5.8336850197135403E-5</v>
      </c>
      <c r="O501" s="129">
        <v>486</v>
      </c>
      <c r="P501" s="119">
        <v>4.87</v>
      </c>
      <c r="Q501" s="130">
        <v>8.9112850468494392E-6</v>
      </c>
      <c r="S501" s="129">
        <v>486</v>
      </c>
      <c r="T501" s="119">
        <v>4.87</v>
      </c>
      <c r="U501" s="130">
        <v>7.0654416515797001E-4</v>
      </c>
      <c r="W501" s="129">
        <v>486</v>
      </c>
      <c r="X501" s="119">
        <v>4.87</v>
      </c>
      <c r="Y501" s="130">
        <v>1.04284437713484E-4</v>
      </c>
    </row>
    <row r="502" spans="3:25" x14ac:dyDescent="0.25">
      <c r="C502" s="129">
        <v>487</v>
      </c>
      <c r="D502" s="118">
        <v>4.88</v>
      </c>
      <c r="E502" s="130">
        <v>9.5031392136268293E-6</v>
      </c>
      <c r="G502" s="129">
        <v>487</v>
      </c>
      <c r="H502" s="119">
        <v>4.88</v>
      </c>
      <c r="I502" s="130">
        <v>9.4389204795421907E-6</v>
      </c>
      <c r="K502" s="129">
        <v>487</v>
      </c>
      <c r="L502" s="119">
        <v>4.88</v>
      </c>
      <c r="M502" s="130">
        <v>5.80514443200351E-5</v>
      </c>
      <c r="O502" s="129">
        <v>487</v>
      </c>
      <c r="P502" s="119">
        <v>4.88</v>
      </c>
      <c r="Q502" s="130">
        <v>8.87720700837868E-6</v>
      </c>
      <c r="S502" s="129">
        <v>487</v>
      </c>
      <c r="T502" s="119">
        <v>4.88</v>
      </c>
      <c r="U502" s="130">
        <v>7.0406713910444395E-4</v>
      </c>
      <c r="W502" s="129">
        <v>487</v>
      </c>
      <c r="X502" s="119">
        <v>4.88</v>
      </c>
      <c r="Y502" s="130">
        <v>1.03871127201943E-4</v>
      </c>
    </row>
    <row r="503" spans="3:25" x14ac:dyDescent="0.25">
      <c r="C503" s="129">
        <v>488</v>
      </c>
      <c r="D503" s="118">
        <v>4.8899999999999997</v>
      </c>
      <c r="E503" s="130">
        <v>9.4651190345610099E-6</v>
      </c>
      <c r="G503" s="129">
        <v>488</v>
      </c>
      <c r="H503" s="119">
        <v>4.8899999999999997</v>
      </c>
      <c r="I503" s="130">
        <v>9.4028852146358093E-6</v>
      </c>
      <c r="K503" s="129">
        <v>488</v>
      </c>
      <c r="L503" s="119">
        <v>4.8899999999999997</v>
      </c>
      <c r="M503" s="130">
        <v>5.7768122746553E-5</v>
      </c>
      <c r="O503" s="129">
        <v>488</v>
      </c>
      <c r="P503" s="119">
        <v>4.8899999999999997</v>
      </c>
      <c r="Q503" s="130">
        <v>8.8433201738127602E-6</v>
      </c>
      <c r="S503" s="129">
        <v>488</v>
      </c>
      <c r="T503" s="119">
        <v>4.8899999999999997</v>
      </c>
      <c r="U503" s="130">
        <v>7.0160241158699697E-4</v>
      </c>
      <c r="W503" s="129">
        <v>488</v>
      </c>
      <c r="X503" s="119">
        <v>4.8899999999999997</v>
      </c>
      <c r="Y503" s="130">
        <v>1.03460282972693E-4</v>
      </c>
    </row>
    <row r="504" spans="3:25" x14ac:dyDescent="0.25">
      <c r="C504" s="129">
        <v>489</v>
      </c>
      <c r="D504" s="118">
        <v>4.9000000000000004</v>
      </c>
      <c r="E504" s="130">
        <v>9.4273278246527707E-6</v>
      </c>
      <c r="G504" s="129">
        <v>489</v>
      </c>
      <c r="H504" s="119">
        <v>4.9000000000000004</v>
      </c>
      <c r="I504" s="130">
        <v>9.3670520005931306E-6</v>
      </c>
      <c r="K504" s="129">
        <v>489</v>
      </c>
      <c r="L504" s="119">
        <v>4.9000000000000004</v>
      </c>
      <c r="M504" s="130">
        <v>5.7486865491002602E-5</v>
      </c>
      <c r="O504" s="129">
        <v>489</v>
      </c>
      <c r="P504" s="119">
        <v>4.9000000000000004</v>
      </c>
      <c r="Q504" s="130">
        <v>8.8096231491840699E-6</v>
      </c>
      <c r="S504" s="129">
        <v>489</v>
      </c>
      <c r="T504" s="119">
        <v>4.9000000000000004</v>
      </c>
      <c r="U504" s="130">
        <v>6.9914990695640401E-4</v>
      </c>
      <c r="W504" s="129">
        <v>489</v>
      </c>
      <c r="X504" s="119">
        <v>4.9000000000000004</v>
      </c>
      <c r="Y504" s="130">
        <v>1.03051885127567E-4</v>
      </c>
    </row>
    <row r="505" spans="3:25" x14ac:dyDescent="0.25">
      <c r="C505" s="129">
        <v>490</v>
      </c>
      <c r="D505" s="118">
        <v>4.91</v>
      </c>
      <c r="E505" s="130">
        <v>9.38976372649086E-6</v>
      </c>
      <c r="G505" s="129">
        <v>490</v>
      </c>
      <c r="H505" s="119">
        <v>4.91</v>
      </c>
      <c r="I505" s="130">
        <v>9.3314193619865693E-6</v>
      </c>
      <c r="K505" s="129">
        <v>490</v>
      </c>
      <c r="L505" s="119">
        <v>4.91</v>
      </c>
      <c r="M505" s="130">
        <v>5.7207652802397001E-5</v>
      </c>
      <c r="O505" s="129">
        <v>490</v>
      </c>
      <c r="P505" s="119">
        <v>4.91</v>
      </c>
      <c r="Q505" s="130">
        <v>8.7761145528323894E-6</v>
      </c>
      <c r="S505" s="129">
        <v>490</v>
      </c>
      <c r="T505" s="119">
        <v>4.91</v>
      </c>
      <c r="U505" s="130">
        <v>6.9670955008725895E-4</v>
      </c>
      <c r="W505" s="129">
        <v>490</v>
      </c>
      <c r="X505" s="119">
        <v>4.91</v>
      </c>
      <c r="Y505" s="130">
        <v>1.0264591397396399E-4</v>
      </c>
    </row>
    <row r="506" spans="3:25" x14ac:dyDescent="0.25">
      <c r="C506" s="129">
        <v>491</v>
      </c>
      <c r="D506" s="118">
        <v>4.92</v>
      </c>
      <c r="E506" s="130">
        <v>9.3524249018133406E-6</v>
      </c>
      <c r="G506" s="129">
        <v>491</v>
      </c>
      <c r="H506" s="119">
        <v>4.92</v>
      </c>
      <c r="I506" s="130">
        <v>9.2959858364942203E-6</v>
      </c>
      <c r="K506" s="129">
        <v>491</v>
      </c>
      <c r="L506" s="119">
        <v>4.92</v>
      </c>
      <c r="M506" s="130">
        <v>5.6930465161214003E-5</v>
      </c>
      <c r="O506" s="129">
        <v>491</v>
      </c>
      <c r="P506" s="119">
        <v>4.92</v>
      </c>
      <c r="Q506" s="130">
        <v>8.7427930152796997E-6</v>
      </c>
      <c r="S506" s="129">
        <v>491</v>
      </c>
      <c r="T506" s="119">
        <v>4.92</v>
      </c>
      <c r="U506" s="130">
        <v>6.9428126637432195E-4</v>
      </c>
      <c r="W506" s="129">
        <v>491</v>
      </c>
      <c r="X506" s="119">
        <v>4.92</v>
      </c>
      <c r="Y506" s="130">
        <v>1.02242350022214E-4</v>
      </c>
    </row>
    <row r="507" spans="3:25" x14ac:dyDescent="0.25">
      <c r="C507" s="129">
        <v>492</v>
      </c>
      <c r="D507" s="118">
        <v>4.93</v>
      </c>
      <c r="E507" s="130">
        <v>9.3153095312655206E-6</v>
      </c>
      <c r="G507" s="129">
        <v>492</v>
      </c>
      <c r="H507" s="119">
        <v>4.93</v>
      </c>
      <c r="I507" s="130">
        <v>9.2607578903843105E-6</v>
      </c>
      <c r="K507" s="129">
        <v>492</v>
      </c>
      <c r="L507" s="119">
        <v>4.93</v>
      </c>
      <c r="M507" s="130">
        <v>5.6655283276214903E-5</v>
      </c>
      <c r="O507" s="129">
        <v>492</v>
      </c>
      <c r="P507" s="119">
        <v>4.93</v>
      </c>
      <c r="Q507" s="130">
        <v>8.7096571791064801E-6</v>
      </c>
      <c r="S507" s="129">
        <v>492</v>
      </c>
      <c r="T507" s="119">
        <v>4.93</v>
      </c>
      <c r="U507" s="130">
        <v>6.9186498172890199E-4</v>
      </c>
      <c r="W507" s="129">
        <v>492</v>
      </c>
      <c r="X507" s="119">
        <v>4.93</v>
      </c>
      <c r="Y507" s="130">
        <v>1.0184117398299501E-4</v>
      </c>
    </row>
    <row r="508" spans="3:25" x14ac:dyDescent="0.25">
      <c r="C508" s="129">
        <v>493</v>
      </c>
      <c r="D508" s="118">
        <v>4.9400000000000004</v>
      </c>
      <c r="E508" s="130">
        <v>9.2784158141614893E-6</v>
      </c>
      <c r="G508" s="129">
        <v>493</v>
      </c>
      <c r="H508" s="119">
        <v>4.9400000000000004</v>
      </c>
      <c r="I508" s="130">
        <v>9.2257325667333004E-6</v>
      </c>
      <c r="K508" s="129">
        <v>493</v>
      </c>
      <c r="L508" s="119">
        <v>4.9400000000000004</v>
      </c>
      <c r="M508" s="130">
        <v>5.6382088081310498E-5</v>
      </c>
      <c r="O508" s="129">
        <v>493</v>
      </c>
      <c r="P508" s="119">
        <v>4.9400000000000004</v>
      </c>
      <c r="Q508" s="130">
        <v>8.6767056988294405E-6</v>
      </c>
      <c r="S508" s="129">
        <v>493</v>
      </c>
      <c r="T508" s="119">
        <v>4.9400000000000004</v>
      </c>
      <c r="U508" s="130">
        <v>6.89460622575239E-4</v>
      </c>
      <c r="W508" s="129">
        <v>493</v>
      </c>
      <c r="X508" s="119">
        <v>4.9400000000000004</v>
      </c>
      <c r="Y508" s="130">
        <v>1.01442366764776E-4</v>
      </c>
    </row>
    <row r="509" spans="3:25" x14ac:dyDescent="0.25">
      <c r="C509" s="129">
        <v>494</v>
      </c>
      <c r="D509" s="118">
        <v>4.95</v>
      </c>
      <c r="E509" s="130">
        <v>9.2417419682495899E-6</v>
      </c>
      <c r="G509" s="129">
        <v>494</v>
      </c>
      <c r="H509" s="119">
        <v>4.95</v>
      </c>
      <c r="I509" s="130">
        <v>9.1909018567188603E-6</v>
      </c>
      <c r="K509" s="129">
        <v>494</v>
      </c>
      <c r="L509" s="119">
        <v>4.95</v>
      </c>
      <c r="M509" s="130">
        <v>5.6110860732478601E-5</v>
      </c>
      <c r="O509" s="129">
        <v>494</v>
      </c>
      <c r="P509" s="119">
        <v>4.95</v>
      </c>
      <c r="Q509" s="130">
        <v>8.6439372407806094E-6</v>
      </c>
      <c r="S509" s="129">
        <v>494</v>
      </c>
      <c r="T509" s="119">
        <v>4.95</v>
      </c>
      <c r="U509" s="130">
        <v>6.8706811584692904E-4</v>
      </c>
      <c r="W509" s="129">
        <v>494</v>
      </c>
      <c r="X509" s="119">
        <v>4.95</v>
      </c>
      <c r="Y509" s="130">
        <v>1.0104590947131401E-4</v>
      </c>
    </row>
    <row r="510" spans="3:25" x14ac:dyDescent="0.25">
      <c r="C510" s="129">
        <v>495</v>
      </c>
      <c r="D510" s="118">
        <v>4.96</v>
      </c>
      <c r="E510" s="130">
        <v>9.2052862294807595E-6</v>
      </c>
      <c r="G510" s="129">
        <v>495</v>
      </c>
      <c r="H510" s="119">
        <v>4.96</v>
      </c>
      <c r="I510" s="130">
        <v>9.1562643515723299E-6</v>
      </c>
      <c r="K510" s="129">
        <v>495</v>
      </c>
      <c r="L510" s="119">
        <v>4.96</v>
      </c>
      <c r="M510" s="130">
        <v>5.5841582604726299E-5</v>
      </c>
      <c r="O510" s="129">
        <v>495</v>
      </c>
      <c r="P510" s="119">
        <v>4.96</v>
      </c>
      <c r="Q510" s="130">
        <v>8.6113504829875599E-6</v>
      </c>
      <c r="S510" s="129">
        <v>495</v>
      </c>
      <c r="T510" s="119">
        <v>4.96</v>
      </c>
      <c r="U510" s="130">
        <v>6.8468738898334099E-4</v>
      </c>
      <c r="W510" s="129">
        <v>495</v>
      </c>
      <c r="X510" s="119">
        <v>4.96</v>
      </c>
      <c r="Y510" s="130">
        <v>1.00651783399173E-4</v>
      </c>
    </row>
    <row r="511" spans="3:25" x14ac:dyDescent="0.25">
      <c r="C511" s="129">
        <v>496</v>
      </c>
      <c r="D511" s="118">
        <v>4.97</v>
      </c>
      <c r="E511" s="130">
        <v>9.1690468517810893E-6</v>
      </c>
      <c r="G511" s="129">
        <v>496</v>
      </c>
      <c r="H511" s="119">
        <v>4.97</v>
      </c>
      <c r="I511" s="130">
        <v>9.12181865493533E-6</v>
      </c>
      <c r="K511" s="129">
        <v>496</v>
      </c>
      <c r="L511" s="119">
        <v>4.97</v>
      </c>
      <c r="M511" s="130">
        <v>5.5574235289103603E-5</v>
      </c>
      <c r="O511" s="129">
        <v>496</v>
      </c>
      <c r="P511" s="119">
        <v>4.97</v>
      </c>
      <c r="Q511" s="130">
        <v>8.5789441150553199E-6</v>
      </c>
      <c r="S511" s="129">
        <v>496</v>
      </c>
      <c r="T511" s="119">
        <v>4.97</v>
      </c>
      <c r="U511" s="130">
        <v>6.8231836992607698E-4</v>
      </c>
      <c r="W511" s="129">
        <v>496</v>
      </c>
      <c r="X511" s="119">
        <v>4.97</v>
      </c>
      <c r="Y511" s="130">
        <v>1.00259970035301E-4</v>
      </c>
    </row>
    <row r="512" spans="3:25" x14ac:dyDescent="0.25">
      <c r="C512" s="129">
        <v>497</v>
      </c>
      <c r="D512" s="118">
        <v>4.9800000000000004</v>
      </c>
      <c r="E512" s="130">
        <v>9.13302210682722E-6</v>
      </c>
      <c r="G512" s="129">
        <v>497</v>
      </c>
      <c r="H512" s="119">
        <v>4.9800000000000004</v>
      </c>
      <c r="I512" s="130">
        <v>9.0875633827326907E-6</v>
      </c>
      <c r="K512" s="129">
        <v>497</v>
      </c>
      <c r="L512" s="119">
        <v>4.9800000000000004</v>
      </c>
      <c r="M512" s="130">
        <v>5.5308800589760203E-5</v>
      </c>
      <c r="O512" s="129">
        <v>497</v>
      </c>
      <c r="P512" s="119">
        <v>4.9800000000000004</v>
      </c>
      <c r="Q512" s="130">
        <v>8.5467168380493102E-6</v>
      </c>
      <c r="S512" s="129">
        <v>497</v>
      </c>
      <c r="T512" s="119">
        <v>4.9800000000000004</v>
      </c>
      <c r="U512" s="130">
        <v>6.7996098711544002E-4</v>
      </c>
      <c r="W512" s="129">
        <v>497</v>
      </c>
      <c r="X512" s="119">
        <v>4.9800000000000004</v>
      </c>
      <c r="Y512" s="130">
        <v>9.9870451054620403E-5</v>
      </c>
    </row>
    <row r="513" spans="3:25" x14ac:dyDescent="0.25">
      <c r="C513" s="129">
        <v>498</v>
      </c>
      <c r="D513" s="118">
        <v>4.99</v>
      </c>
      <c r="E513" s="130">
        <v>9.0972102838253405E-6</v>
      </c>
      <c r="G513" s="129">
        <v>498</v>
      </c>
      <c r="H513" s="119">
        <v>4.99</v>
      </c>
      <c r="I513" s="130">
        <v>9.0534971630469601E-6</v>
      </c>
      <c r="K513" s="129">
        <v>498</v>
      </c>
      <c r="L513" s="119">
        <v>4.99</v>
      </c>
      <c r="M513" s="130">
        <v>5.5045260521050099E-5</v>
      </c>
      <c r="O513" s="129">
        <v>498</v>
      </c>
      <c r="P513" s="119">
        <v>4.99</v>
      </c>
      <c r="Q513" s="130">
        <v>8.5146673643797992E-6</v>
      </c>
      <c r="S513" s="129">
        <v>498</v>
      </c>
      <c r="T513" s="119">
        <v>4.99</v>
      </c>
      <c r="U513" s="130">
        <v>6.7761516948692299E-4</v>
      </c>
      <c r="W513" s="129">
        <v>498</v>
      </c>
      <c r="X513" s="119">
        <v>4.99</v>
      </c>
      <c r="Y513" s="130">
        <v>9.9483208317678397E-5</v>
      </c>
    </row>
    <row r="514" spans="3:25" x14ac:dyDescent="0.25">
      <c r="C514" s="129">
        <v>499</v>
      </c>
      <c r="D514" s="118">
        <v>5</v>
      </c>
      <c r="E514" s="130">
        <v>9.0616096892934602E-6</v>
      </c>
      <c r="G514" s="129">
        <v>499</v>
      </c>
      <c r="H514" s="119">
        <v>5</v>
      </c>
      <c r="I514" s="130">
        <v>9.0196186359942108E-6</v>
      </c>
      <c r="K514" s="129">
        <v>499</v>
      </c>
      <c r="L514" s="119">
        <v>5</v>
      </c>
      <c r="M514" s="130">
        <v>5.47835973046795E-5</v>
      </c>
      <c r="O514" s="129">
        <v>499</v>
      </c>
      <c r="P514" s="119">
        <v>5</v>
      </c>
      <c r="Q514" s="130">
        <v>8.4827944176874603E-6</v>
      </c>
      <c r="S514" s="129">
        <v>499</v>
      </c>
      <c r="T514" s="119">
        <v>5</v>
      </c>
      <c r="U514" s="130">
        <v>6.7528084646772003E-4</v>
      </c>
      <c r="W514" s="129">
        <v>499</v>
      </c>
      <c r="X514" s="119">
        <v>5</v>
      </c>
      <c r="Y514" s="130">
        <v>9.9098223868314598E-5</v>
      </c>
    </row>
    <row r="515" spans="3:25" x14ac:dyDescent="0.25">
      <c r="C515" s="129">
        <v>500</v>
      </c>
      <c r="D515" s="118">
        <v>5.01</v>
      </c>
      <c r="E515" s="130">
        <v>9.0262186468467892E-6</v>
      </c>
      <c r="G515" s="129">
        <v>500</v>
      </c>
      <c r="H515" s="119">
        <v>5.01</v>
      </c>
      <c r="I515" s="130">
        <v>8.9859264536014399E-6</v>
      </c>
      <c r="K515" s="129">
        <v>500</v>
      </c>
      <c r="L515" s="119">
        <v>5.01</v>
      </c>
      <c r="M515" s="130">
        <v>5.4523793366900597E-5</v>
      </c>
      <c r="O515" s="129">
        <v>500</v>
      </c>
      <c r="P515" s="119">
        <v>5.01</v>
      </c>
      <c r="Q515" s="130">
        <v>8.4510967327302592E-6</v>
      </c>
      <c r="S515" s="129">
        <v>500</v>
      </c>
      <c r="T515" s="119">
        <v>5.01</v>
      </c>
      <c r="U515" s="130">
        <v>6.7295794797325801E-4</v>
      </c>
      <c r="W515" s="129">
        <v>500</v>
      </c>
      <c r="X515" s="119">
        <v>5.01</v>
      </c>
      <c r="Y515" s="130">
        <v>9.8715479931374298E-5</v>
      </c>
    </row>
    <row r="516" spans="3:25" x14ac:dyDescent="0.25">
      <c r="C516" s="129">
        <v>501</v>
      </c>
      <c r="D516" s="118">
        <v>5.0199999999999996</v>
      </c>
      <c r="E516" s="130">
        <v>8.9910354969864596E-6</v>
      </c>
      <c r="G516" s="129">
        <v>501</v>
      </c>
      <c r="H516" s="119">
        <v>5.0199999999999996</v>
      </c>
      <c r="I516" s="130">
        <v>8.9524192796851796E-6</v>
      </c>
      <c r="K516" s="129">
        <v>501</v>
      </c>
      <c r="L516" s="119">
        <v>5.0199999999999996</v>
      </c>
      <c r="M516" s="130">
        <v>5.4265831335746197E-5</v>
      </c>
      <c r="O516" s="129">
        <v>501</v>
      </c>
      <c r="P516" s="119">
        <v>5.0199999999999996</v>
      </c>
      <c r="Q516" s="130">
        <v>8.4195730552717096E-6</v>
      </c>
      <c r="S516" s="129">
        <v>501</v>
      </c>
      <c r="T516" s="119">
        <v>5.0199999999999996</v>
      </c>
      <c r="U516" s="130">
        <v>6.7064640440373695E-4</v>
      </c>
      <c r="W516" s="129">
        <v>501</v>
      </c>
      <c r="X516" s="119">
        <v>5.0199999999999996</v>
      </c>
      <c r="Y516" s="130">
        <v>9.83349589104518E-5</v>
      </c>
    </row>
    <row r="517" spans="3:25" x14ac:dyDescent="0.25">
      <c r="C517" s="129">
        <v>502</v>
      </c>
      <c r="D517" s="118">
        <v>5.03</v>
      </c>
      <c r="E517" s="130">
        <v>8.9560585968912301E-6</v>
      </c>
      <c r="G517" s="129">
        <v>502</v>
      </c>
      <c r="H517" s="119">
        <v>5.03</v>
      </c>
      <c r="I517" s="130">
        <v>8.9190957897316905E-6</v>
      </c>
      <c r="K517" s="129">
        <v>502</v>
      </c>
      <c r="L517" s="119">
        <v>5.03</v>
      </c>
      <c r="M517" s="130">
        <v>5.40096940383103E-5</v>
      </c>
      <c r="O517" s="129">
        <v>502</v>
      </c>
      <c r="P517" s="119">
        <v>5.03</v>
      </c>
      <c r="Q517" s="130">
        <v>8.3882221419703306E-6</v>
      </c>
      <c r="S517" s="129">
        <v>502</v>
      </c>
      <c r="T517" s="119">
        <v>5.03</v>
      </c>
      <c r="U517" s="130">
        <v>6.6834614664070804E-4</v>
      </c>
      <c r="W517" s="129">
        <v>502</v>
      </c>
      <c r="X517" s="119">
        <v>5.03</v>
      </c>
      <c r="Y517" s="130">
        <v>9.7956643385670202E-5</v>
      </c>
    </row>
    <row r="518" spans="3:25" x14ac:dyDescent="0.25">
      <c r="C518" s="129">
        <v>503</v>
      </c>
      <c r="D518" s="118">
        <v>5.04</v>
      </c>
      <c r="E518" s="130">
        <v>8.9212863202122901E-6</v>
      </c>
      <c r="G518" s="129">
        <v>503</v>
      </c>
      <c r="H518" s="119">
        <v>5.04</v>
      </c>
      <c r="I518" s="130">
        <v>8.8859546707783303E-6</v>
      </c>
      <c r="K518" s="129">
        <v>503</v>
      </c>
      <c r="L518" s="119">
        <v>5.04</v>
      </c>
      <c r="M518" s="130">
        <v>5.3755364498067901E-5</v>
      </c>
      <c r="O518" s="129">
        <v>503</v>
      </c>
      <c r="P518" s="119">
        <v>5.04</v>
      </c>
      <c r="Q518" s="130">
        <v>8.35705440449287E-6</v>
      </c>
      <c r="S518" s="129">
        <v>503</v>
      </c>
      <c r="T518" s="119">
        <v>5.04</v>
      </c>
      <c r="U518" s="130">
        <v>6.6605710604365905E-4</v>
      </c>
      <c r="W518" s="129">
        <v>503</v>
      </c>
      <c r="X518" s="119">
        <v>5.04</v>
      </c>
      <c r="Y518" s="130">
        <v>9.7580516111491798E-5</v>
      </c>
    </row>
    <row r="519" spans="3:25" x14ac:dyDescent="0.25">
      <c r="C519" s="129">
        <v>504</v>
      </c>
      <c r="D519" s="118">
        <v>5.05</v>
      </c>
      <c r="E519" s="130">
        <v>8.8867170568711294E-6</v>
      </c>
      <c r="G519" s="129">
        <v>504</v>
      </c>
      <c r="H519" s="119">
        <v>5.05</v>
      </c>
      <c r="I519" s="130">
        <v>8.8529946212963392E-6</v>
      </c>
      <c r="K519" s="129">
        <v>504</v>
      </c>
      <c r="L519" s="119">
        <v>5.05</v>
      </c>
      <c r="M519" s="130">
        <v>5.3502825932235802E-5</v>
      </c>
      <c r="O519" s="129">
        <v>504</v>
      </c>
      <c r="P519" s="119">
        <v>5.05</v>
      </c>
      <c r="Q519" s="130">
        <v>8.3260584314792795E-6</v>
      </c>
      <c r="S519" s="129">
        <v>504</v>
      </c>
      <c r="T519" s="119">
        <v>5.05</v>
      </c>
      <c r="U519" s="130">
        <v>6.6377921444662298E-4</v>
      </c>
      <c r="W519" s="129">
        <v>504</v>
      </c>
      <c r="X519" s="119">
        <v>5.05</v>
      </c>
      <c r="Y519" s="130">
        <v>9.7206560014563901E-5</v>
      </c>
    </row>
    <row r="520" spans="3:25" x14ac:dyDescent="0.25">
      <c r="C520" s="129">
        <v>505</v>
      </c>
      <c r="D520" s="118">
        <v>5.0599999999999996</v>
      </c>
      <c r="E520" s="130">
        <v>8.8523492128603696E-6</v>
      </c>
      <c r="G520" s="129">
        <v>505</v>
      </c>
      <c r="H520" s="119">
        <v>5.0599999999999996</v>
      </c>
      <c r="I520" s="130">
        <v>8.8202143510751097E-6</v>
      </c>
      <c r="K520" s="129">
        <v>505</v>
      </c>
      <c r="L520" s="119">
        <v>5.0599999999999996</v>
      </c>
      <c r="M520" s="130">
        <v>5.3252061749176503E-5</v>
      </c>
      <c r="O520" s="129">
        <v>505</v>
      </c>
      <c r="P520" s="119">
        <v>5.0599999999999996</v>
      </c>
      <c r="Q520" s="130">
        <v>8.2952313852545804E-6</v>
      </c>
      <c r="S520" s="129">
        <v>505</v>
      </c>
      <c r="T520" s="119">
        <v>5.0599999999999996</v>
      </c>
      <c r="U520" s="130">
        <v>6.6151240415480398E-4</v>
      </c>
      <c r="W520" s="129">
        <v>505</v>
      </c>
      <c r="X520" s="119">
        <v>5.0599999999999996</v>
      </c>
      <c r="Y520" s="130">
        <v>9.68347581915934E-5</v>
      </c>
    </row>
    <row r="521" spans="3:25" x14ac:dyDescent="0.25">
      <c r="C521" s="129">
        <v>506</v>
      </c>
      <c r="D521" s="118">
        <v>5.07</v>
      </c>
      <c r="E521" s="130">
        <v>8.8181812100472601E-6</v>
      </c>
      <c r="G521" s="129">
        <v>506</v>
      </c>
      <c r="H521" s="119">
        <v>5.07</v>
      </c>
      <c r="I521" s="130">
        <v>8.7876125811075293E-6</v>
      </c>
      <c r="K521" s="129">
        <v>506</v>
      </c>
      <c r="L521" s="119">
        <v>5.07</v>
      </c>
      <c r="M521" s="130">
        <v>5.3003055545839101E-5</v>
      </c>
      <c r="O521" s="129">
        <v>506</v>
      </c>
      <c r="P521" s="119">
        <v>5.07</v>
      </c>
      <c r="Q521" s="130">
        <v>8.2645720671803808E-6</v>
      </c>
      <c r="S521" s="129">
        <v>506</v>
      </c>
      <c r="T521" s="119">
        <v>5.07</v>
      </c>
      <c r="U521" s="130">
        <v>6.5925660794122903E-4</v>
      </c>
      <c r="W521" s="129">
        <v>506</v>
      </c>
      <c r="X521" s="119">
        <v>5.07</v>
      </c>
      <c r="Y521" s="130">
        <v>9.6465093907257396E-5</v>
      </c>
    </row>
    <row r="522" spans="3:25" x14ac:dyDescent="0.25">
      <c r="C522" s="129">
        <v>507</v>
      </c>
      <c r="D522" s="118">
        <v>5.08</v>
      </c>
      <c r="E522" s="130">
        <v>8.78421148598052E-6</v>
      </c>
      <c r="G522" s="129">
        <v>507</v>
      </c>
      <c r="H522" s="119">
        <v>5.08</v>
      </c>
      <c r="I522" s="130">
        <v>8.7551880434767995E-6</v>
      </c>
      <c r="K522" s="129">
        <v>507</v>
      </c>
      <c r="L522" s="119">
        <v>5.08</v>
      </c>
      <c r="M522" s="130">
        <v>5.2755791105240702E-5</v>
      </c>
      <c r="O522" s="129">
        <v>507</v>
      </c>
      <c r="P522" s="119">
        <v>5.08</v>
      </c>
      <c r="Q522" s="130">
        <v>8.2340792889475503E-6</v>
      </c>
      <c r="S522" s="129">
        <v>507</v>
      </c>
      <c r="T522" s="119">
        <v>5.08</v>
      </c>
      <c r="U522" s="130">
        <v>6.5701175904341296E-4</v>
      </c>
      <c r="W522" s="129">
        <v>507</v>
      </c>
      <c r="X522" s="119">
        <v>5.08</v>
      </c>
      <c r="Y522" s="130">
        <v>9.6097550592140197E-5</v>
      </c>
    </row>
    <row r="523" spans="3:25" x14ac:dyDescent="0.25">
      <c r="C523" s="129">
        <v>508</v>
      </c>
      <c r="D523" s="118">
        <v>5.09</v>
      </c>
      <c r="E523" s="130">
        <v>8.7504384936995E-6</v>
      </c>
      <c r="G523" s="129">
        <v>508</v>
      </c>
      <c r="H523" s="119">
        <v>5.09</v>
      </c>
      <c r="I523" s="130">
        <v>8.7229394812444007E-6</v>
      </c>
      <c r="K523" s="129">
        <v>508</v>
      </c>
      <c r="L523" s="119">
        <v>5.09</v>
      </c>
      <c r="M523" s="130">
        <v>5.2510252393985903E-5</v>
      </c>
      <c r="O523" s="129">
        <v>508</v>
      </c>
      <c r="P523" s="119">
        <v>5.09</v>
      </c>
      <c r="Q523" s="130">
        <v>8.2037518724731298E-6</v>
      </c>
      <c r="S523" s="129">
        <v>508</v>
      </c>
      <c r="T523" s="119">
        <v>5.09</v>
      </c>
      <c r="U523" s="130">
        <v>6.5477779116004801E-4</v>
      </c>
      <c r="W523" s="129">
        <v>508</v>
      </c>
      <c r="X523" s="119">
        <v>5.09</v>
      </c>
      <c r="Y523" s="130">
        <v>9.5732111840704704E-5</v>
      </c>
    </row>
    <row r="524" spans="3:25" x14ac:dyDescent="0.25">
      <c r="C524" s="129">
        <v>509</v>
      </c>
      <c r="D524" s="118">
        <v>5.0999999999999996</v>
      </c>
      <c r="E524" s="130">
        <v>8.7168607015464192E-6</v>
      </c>
      <c r="G524" s="129">
        <v>509</v>
      </c>
      <c r="H524" s="119">
        <v>5.0999999999999996</v>
      </c>
      <c r="I524" s="130">
        <v>8.6908656483395001E-6</v>
      </c>
      <c r="K524" s="129">
        <v>509</v>
      </c>
      <c r="L524" s="119">
        <v>5.0999999999999996</v>
      </c>
      <c r="M524" s="130">
        <v>5.2266423559823598E-5</v>
      </c>
      <c r="O524" s="129">
        <v>509</v>
      </c>
      <c r="P524" s="119">
        <v>5.0999999999999996</v>
      </c>
      <c r="Q524" s="130">
        <v>8.1735886497987197E-6</v>
      </c>
      <c r="S524" s="129">
        <v>509</v>
      </c>
      <c r="T524" s="119">
        <v>5.0999999999999996</v>
      </c>
      <c r="U524" s="130">
        <v>6.5255463844771002E-4</v>
      </c>
      <c r="W524" s="129">
        <v>509</v>
      </c>
      <c r="X524" s="119">
        <v>5.0999999999999996</v>
      </c>
      <c r="Y524" s="130">
        <v>9.5368761409290204E-5</v>
      </c>
    </row>
    <row r="525" spans="3:25" x14ac:dyDescent="0.25">
      <c r="C525" s="129">
        <v>510</v>
      </c>
      <c r="D525" s="118">
        <v>5.1100000000000003</v>
      </c>
      <c r="E525" s="130">
        <v>8.6834765929811493E-6</v>
      </c>
      <c r="G525" s="129">
        <v>510</v>
      </c>
      <c r="H525" s="119">
        <v>5.1100000000000003</v>
      </c>
      <c r="I525" s="130">
        <v>8.6589653094494999E-6</v>
      </c>
      <c r="K525" s="129">
        <v>510</v>
      </c>
      <c r="L525" s="119">
        <v>5.1100000000000003</v>
      </c>
      <c r="M525" s="130">
        <v>5.2024288929241503E-5</v>
      </c>
      <c r="O525" s="129">
        <v>510</v>
      </c>
      <c r="P525" s="119">
        <v>5.1100000000000003</v>
      </c>
      <c r="Q525" s="130">
        <v>8.1435884629897302E-6</v>
      </c>
      <c r="S525" s="129">
        <v>510</v>
      </c>
      <c r="T525" s="119">
        <v>5.1100000000000003</v>
      </c>
      <c r="U525" s="130">
        <v>6.50342235517588E-4</v>
      </c>
      <c r="W525" s="129">
        <v>510</v>
      </c>
      <c r="X525" s="119">
        <v>5.1100000000000003</v>
      </c>
      <c r="Y525" s="130">
        <v>9.5007483214142995E-5</v>
      </c>
    </row>
    <row r="526" spans="3:25" x14ac:dyDescent="0.25">
      <c r="C526" s="129">
        <v>511</v>
      </c>
      <c r="D526" s="118">
        <v>5.12</v>
      </c>
      <c r="E526" s="130">
        <v>8.6502846663987993E-6</v>
      </c>
      <c r="G526" s="129">
        <v>511</v>
      </c>
      <c r="H526" s="119">
        <v>5.12</v>
      </c>
      <c r="I526" s="130">
        <v>8.6272372399117694E-6</v>
      </c>
      <c r="K526" s="129">
        <v>511</v>
      </c>
      <c r="L526" s="119">
        <v>5.12</v>
      </c>
      <c r="M526" s="130">
        <v>5.1783833005097703E-5</v>
      </c>
      <c r="O526" s="129">
        <v>511</v>
      </c>
      <c r="P526" s="119">
        <v>5.12</v>
      </c>
      <c r="Q526" s="130">
        <v>8.1137501640356993E-6</v>
      </c>
      <c r="S526" s="129">
        <v>511</v>
      </c>
      <c r="T526" s="119">
        <v>5.12</v>
      </c>
      <c r="U526" s="130">
        <v>6.48140517432232E-4</v>
      </c>
      <c r="W526" s="129">
        <v>511</v>
      </c>
      <c r="X526" s="119">
        <v>5.12</v>
      </c>
      <c r="Y526" s="130">
        <v>9.4648261329472797E-5</v>
      </c>
    </row>
    <row r="527" spans="3:25" x14ac:dyDescent="0.25">
      <c r="C527" s="129">
        <v>512</v>
      </c>
      <c r="D527" s="118">
        <v>5.13</v>
      </c>
      <c r="E527" s="130">
        <v>8.6172834349498004E-6</v>
      </c>
      <c r="G527" s="129">
        <v>512</v>
      </c>
      <c r="H527" s="119">
        <v>5.13</v>
      </c>
      <c r="I527" s="130">
        <v>8.5956802256067495E-6</v>
      </c>
      <c r="K527" s="129">
        <v>512</v>
      </c>
      <c r="L527" s="119">
        <v>5.13</v>
      </c>
      <c r="M527" s="130">
        <v>5.1545040464285699E-5</v>
      </c>
      <c r="O527" s="129">
        <v>512</v>
      </c>
      <c r="P527" s="119">
        <v>5.13</v>
      </c>
      <c r="Q527" s="130">
        <v>8.0840726147520299E-6</v>
      </c>
      <c r="S527" s="129">
        <v>512</v>
      </c>
      <c r="T527" s="119">
        <v>5.13</v>
      </c>
      <c r="U527" s="130">
        <v>6.4594941970231299E-4</v>
      </c>
      <c r="W527" s="129">
        <v>512</v>
      </c>
      <c r="X527" s="119">
        <v>5.13</v>
      </c>
      <c r="Y527" s="130">
        <v>9.4291079985539794E-5</v>
      </c>
    </row>
    <row r="528" spans="3:25" x14ac:dyDescent="0.25">
      <c r="C528" s="129">
        <v>513</v>
      </c>
      <c r="D528" s="118">
        <v>5.14</v>
      </c>
      <c r="E528" s="130">
        <v>8.5844714263627698E-6</v>
      </c>
      <c r="G528" s="129">
        <v>513</v>
      </c>
      <c r="H528" s="119">
        <v>5.14</v>
      </c>
      <c r="I528" s="130">
        <v>8.56429306285216E-6</v>
      </c>
      <c r="K528" s="129">
        <v>513</v>
      </c>
      <c r="L528" s="119">
        <v>5.14</v>
      </c>
      <c r="M528" s="130">
        <v>5.1307896155437803E-5</v>
      </c>
      <c r="O528" s="129">
        <v>513</v>
      </c>
      <c r="P528" s="119">
        <v>5.14</v>
      </c>
      <c r="Q528" s="130">
        <v>8.0545546866824393E-6</v>
      </c>
      <c r="S528" s="129">
        <v>513</v>
      </c>
      <c r="T528" s="119">
        <v>5.14</v>
      </c>
      <c r="U528" s="130">
        <v>6.4376887828342002E-4</v>
      </c>
      <c r="W528" s="129">
        <v>513</v>
      </c>
      <c r="X528" s="119">
        <v>5.14</v>
      </c>
      <c r="Y528" s="130">
        <v>9.3935923566768894E-5</v>
      </c>
    </row>
    <row r="529" spans="3:25" x14ac:dyDescent="0.25">
      <c r="C529" s="129">
        <v>514</v>
      </c>
      <c r="D529" s="118">
        <v>5.15</v>
      </c>
      <c r="E529" s="130">
        <v>8.5518471827694797E-6</v>
      </c>
      <c r="G529" s="129">
        <v>514</v>
      </c>
      <c r="H529" s="119">
        <v>5.15</v>
      </c>
      <c r="I529" s="130">
        <v>8.53307455829843E-6</v>
      </c>
      <c r="K529" s="129">
        <v>514</v>
      </c>
      <c r="L529" s="119">
        <v>5.15</v>
      </c>
      <c r="M529" s="130">
        <v>5.1072385096660901E-5</v>
      </c>
      <c r="O529" s="129">
        <v>514</v>
      </c>
      <c r="P529" s="119">
        <v>5.15</v>
      </c>
      <c r="Q529" s="130">
        <v>8.0251952610027608E-6</v>
      </c>
      <c r="S529" s="129">
        <v>514</v>
      </c>
      <c r="T529" s="119">
        <v>5.15</v>
      </c>
      <c r="U529" s="130">
        <v>6.4159882957286099E-4</v>
      </c>
      <c r="W529" s="129">
        <v>514</v>
      </c>
      <c r="X529" s="119">
        <v>5.15</v>
      </c>
      <c r="Y529" s="130">
        <v>9.3582776609891006E-5</v>
      </c>
    </row>
    <row r="530" spans="3:25" x14ac:dyDescent="0.25">
      <c r="C530" s="129">
        <v>515</v>
      </c>
      <c r="D530" s="118">
        <v>5.16</v>
      </c>
      <c r="E530" s="130">
        <v>8.5194092605329907E-6</v>
      </c>
      <c r="G530" s="129">
        <v>515</v>
      </c>
      <c r="H530" s="119">
        <v>5.16</v>
      </c>
      <c r="I530" s="130">
        <v>8.50202352882527E-6</v>
      </c>
      <c r="K530" s="129">
        <v>515</v>
      </c>
      <c r="L530" s="119">
        <v>5.16</v>
      </c>
      <c r="M530" s="130">
        <v>5.0838492473306699E-5</v>
      </c>
      <c r="O530" s="129">
        <v>515</v>
      </c>
      <c r="P530" s="119">
        <v>5.16</v>
      </c>
      <c r="Q530" s="130">
        <v>7.9959932284256296E-6</v>
      </c>
      <c r="S530" s="129">
        <v>515</v>
      </c>
      <c r="T530" s="119">
        <v>5.16</v>
      </c>
      <c r="U530" s="130">
        <v>6.3943921040649095E-4</v>
      </c>
      <c r="W530" s="129">
        <v>515</v>
      </c>
      <c r="X530" s="119">
        <v>5.16</v>
      </c>
      <c r="Y530" s="130">
        <v>9.32316238021113E-5</v>
      </c>
    </row>
    <row r="531" spans="3:25" x14ac:dyDescent="0.25">
      <c r="C531" s="129">
        <v>516</v>
      </c>
      <c r="D531" s="118">
        <v>5.17</v>
      </c>
      <c r="E531" s="130">
        <v>8.4871562300776692E-6</v>
      </c>
      <c r="G531" s="129">
        <v>516</v>
      </c>
      <c r="H531" s="119">
        <v>5.17</v>
      </c>
      <c r="I531" s="130">
        <v>8.4711388014395099E-6</v>
      </c>
      <c r="K531" s="129">
        <v>516</v>
      </c>
      <c r="L531" s="119">
        <v>5.17</v>
      </c>
      <c r="M531" s="130">
        <v>5.0606203635777697E-5</v>
      </c>
      <c r="O531" s="129">
        <v>516</v>
      </c>
      <c r="P531" s="119">
        <v>5.17</v>
      </c>
      <c r="Q531" s="130">
        <v>7.9669474891063108E-6</v>
      </c>
      <c r="S531" s="129">
        <v>516</v>
      </c>
      <c r="T531" s="119">
        <v>5.17</v>
      </c>
      <c r="U531" s="130">
        <v>6.3728995805555696E-4</v>
      </c>
      <c r="W531" s="129">
        <v>516</v>
      </c>
      <c r="X531" s="119">
        <v>5.17</v>
      </c>
      <c r="Y531" s="130">
        <v>9.2882449979304898E-5</v>
      </c>
    </row>
    <row r="532" spans="3:25" x14ac:dyDescent="0.25">
      <c r="C532" s="129">
        <v>517</v>
      </c>
      <c r="D532" s="118">
        <v>5.18</v>
      </c>
      <c r="E532" s="130">
        <v>8.4550866757218006E-6</v>
      </c>
      <c r="G532" s="129">
        <v>517</v>
      </c>
      <c r="H532" s="119">
        <v>5.18</v>
      </c>
      <c r="I532" s="130">
        <v>8.4404192131739507E-6</v>
      </c>
      <c r="K532" s="129">
        <v>517</v>
      </c>
      <c r="L532" s="119">
        <v>5.18</v>
      </c>
      <c r="M532" s="130">
        <v>5.0375504097361501E-5</v>
      </c>
      <c r="O532" s="129">
        <v>517</v>
      </c>
      <c r="P532" s="119">
        <v>5.18</v>
      </c>
      <c r="Q532" s="130">
        <v>7.9380569525495092E-6</v>
      </c>
      <c r="S532" s="129">
        <v>517</v>
      </c>
      <c r="T532" s="119">
        <v>5.18</v>
      </c>
      <c r="U532" s="130">
        <v>6.3515101022356703E-4</v>
      </c>
      <c r="W532" s="129">
        <v>517</v>
      </c>
      <c r="X532" s="119">
        <v>5.18</v>
      </c>
      <c r="Y532" s="130">
        <v>9.2535240124238304E-5</v>
      </c>
    </row>
    <row r="533" spans="3:25" x14ac:dyDescent="0.25">
      <c r="C533" s="129">
        <v>518</v>
      </c>
      <c r="D533" s="118">
        <v>5.19</v>
      </c>
      <c r="E533" s="130">
        <v>8.4231991955126394E-6</v>
      </c>
      <c r="G533" s="129">
        <v>518</v>
      </c>
      <c r="H533" s="119">
        <v>5.19</v>
      </c>
      <c r="I533" s="130">
        <v>8.40986361098748E-6</v>
      </c>
      <c r="K533" s="129">
        <v>518</v>
      </c>
      <c r="L533" s="119">
        <v>5.19</v>
      </c>
      <c r="M533" s="130">
        <v>5.01463795321029E-5</v>
      </c>
      <c r="O533" s="129">
        <v>518</v>
      </c>
      <c r="P533" s="119">
        <v>5.19</v>
      </c>
      <c r="Q533" s="130">
        <v>7.9093205375172492E-6</v>
      </c>
      <c r="S533" s="129">
        <v>518</v>
      </c>
      <c r="T533" s="119">
        <v>5.19</v>
      </c>
      <c r="U533" s="130">
        <v>6.33022305043174E-4</v>
      </c>
      <c r="W533" s="129">
        <v>518</v>
      </c>
      <c r="X533" s="119">
        <v>5.19</v>
      </c>
      <c r="Y533" s="130">
        <v>9.2189979364814094E-5</v>
      </c>
    </row>
    <row r="534" spans="3:25" x14ac:dyDescent="0.25">
      <c r="C534" s="129">
        <v>519</v>
      </c>
      <c r="D534" s="118">
        <v>5.2</v>
      </c>
      <c r="E534" s="130">
        <v>8.3914924010637806E-6</v>
      </c>
      <c r="G534" s="129">
        <v>519</v>
      </c>
      <c r="H534" s="119">
        <v>5.2</v>
      </c>
      <c r="I534" s="130">
        <v>8.3794708516662204E-6</v>
      </c>
      <c r="K534" s="129">
        <v>519</v>
      </c>
      <c r="L534" s="119">
        <v>5.2</v>
      </c>
      <c r="M534" s="130">
        <v>4.9918815772703402E-5</v>
      </c>
      <c r="O534" s="129">
        <v>519</v>
      </c>
      <c r="P534" s="119">
        <v>5.2</v>
      </c>
      <c r="Q534" s="130">
        <v>7.8807371719377104E-6</v>
      </c>
      <c r="S534" s="129">
        <v>519</v>
      </c>
      <c r="T534" s="119">
        <v>5.2</v>
      </c>
      <c r="U534" s="130">
        <v>6.3090378107308104E-4</v>
      </c>
      <c r="W534" s="129">
        <v>519</v>
      </c>
      <c r="X534" s="119">
        <v>5.2</v>
      </c>
      <c r="Y534" s="130">
        <v>9.18466529723459E-5</v>
      </c>
    </row>
    <row r="535" spans="3:25" x14ac:dyDescent="0.25">
      <c r="C535" s="129">
        <v>520</v>
      </c>
      <c r="D535" s="118">
        <v>5.21</v>
      </c>
      <c r="E535" s="130">
        <v>8.3599649173947895E-6</v>
      </c>
      <c r="G535" s="129">
        <v>520</v>
      </c>
      <c r="H535" s="119">
        <v>5.21</v>
      </c>
      <c r="I535" s="130">
        <v>8.3492398017257796E-6</v>
      </c>
      <c r="K535" s="129">
        <v>520</v>
      </c>
      <c r="L535" s="119">
        <v>5.21</v>
      </c>
      <c r="M535" s="130">
        <v>4.9692798808454202E-5</v>
      </c>
      <c r="O535" s="129">
        <v>520</v>
      </c>
      <c r="P535" s="119">
        <v>5.21</v>
      </c>
      <c r="Q535" s="130">
        <v>7.8523057928151896E-6</v>
      </c>
      <c r="S535" s="129">
        <v>520</v>
      </c>
      <c r="T535" s="119">
        <v>5.21</v>
      </c>
      <c r="U535" s="130">
        <v>6.2879537729496797E-4</v>
      </c>
      <c r="W535" s="129">
        <v>520</v>
      </c>
      <c r="X535" s="119">
        <v>5.21</v>
      </c>
      <c r="Y535" s="130">
        <v>9.1505246359852493E-5</v>
      </c>
    </row>
    <row r="536" spans="3:25" x14ac:dyDescent="0.25">
      <c r="C536" s="129">
        <v>521</v>
      </c>
      <c r="D536" s="118">
        <v>5.22</v>
      </c>
      <c r="E536" s="130">
        <v>8.3286153827729907E-6</v>
      </c>
      <c r="G536" s="129">
        <v>521</v>
      </c>
      <c r="H536" s="119">
        <v>5.22</v>
      </c>
      <c r="I536" s="130">
        <v>8.31916933731471E-6</v>
      </c>
      <c r="K536" s="129">
        <v>521</v>
      </c>
      <c r="L536" s="119">
        <v>5.22</v>
      </c>
      <c r="M536" s="130">
        <v>4.9468314783200402E-5</v>
      </c>
      <c r="O536" s="129">
        <v>521</v>
      </c>
      <c r="P536" s="119">
        <v>5.22</v>
      </c>
      <c r="Q536" s="130">
        <v>7.8240253461407508E-6</v>
      </c>
      <c r="S536" s="129">
        <v>521</v>
      </c>
      <c r="T536" s="119">
        <v>5.22</v>
      </c>
      <c r="U536" s="130">
        <v>6.26697033110436E-4</v>
      </c>
      <c r="W536" s="129">
        <v>521</v>
      </c>
      <c r="X536" s="119">
        <v>5.22</v>
      </c>
      <c r="Y536" s="130">
        <v>9.1165745080379405E-5</v>
      </c>
    </row>
    <row r="537" spans="3:25" x14ac:dyDescent="0.25">
      <c r="C537" s="129">
        <v>522</v>
      </c>
      <c r="D537" s="118">
        <v>5.23</v>
      </c>
      <c r="E537" s="130">
        <v>8.2974424485577401E-6</v>
      </c>
      <c r="G537" s="129">
        <v>522</v>
      </c>
      <c r="H537" s="119">
        <v>5.23</v>
      </c>
      <c r="I537" s="130">
        <v>8.2892583441189006E-6</v>
      </c>
      <c r="K537" s="129">
        <v>522</v>
      </c>
      <c r="L537" s="119">
        <v>5.23</v>
      </c>
      <c r="M537" s="130">
        <v>4.92453499933333E-5</v>
      </c>
      <c r="O537" s="129">
        <v>522</v>
      </c>
      <c r="P537" s="119">
        <v>5.23</v>
      </c>
      <c r="Q537" s="130">
        <v>7.7958947868042693E-6</v>
      </c>
      <c r="S537" s="129">
        <v>522</v>
      </c>
      <c r="T537" s="119">
        <v>5.23</v>
      </c>
      <c r="U537" s="130">
        <v>6.2460868833796998E-4</v>
      </c>
      <c r="W537" s="129">
        <v>522</v>
      </c>
      <c r="X537" s="119">
        <v>5.23</v>
      </c>
      <c r="Y537" s="130">
        <v>9.0828134825345595E-5</v>
      </c>
    </row>
    <row r="538" spans="3:25" x14ac:dyDescent="0.25">
      <c r="C538" s="129">
        <v>523</v>
      </c>
      <c r="D538" s="118">
        <v>5.24</v>
      </c>
      <c r="E538" s="130">
        <v>8.2664447790465793E-6</v>
      </c>
      <c r="G538" s="129">
        <v>523</v>
      </c>
      <c r="H538" s="119">
        <v>5.24</v>
      </c>
      <c r="I538" s="130">
        <v>8.2595057172671302E-6</v>
      </c>
      <c r="K538" s="129">
        <v>523</v>
      </c>
      <c r="L538" s="119">
        <v>5.24</v>
      </c>
      <c r="M538" s="130">
        <v>4.9023890885815499E-5</v>
      </c>
      <c r="O538" s="129">
        <v>523</v>
      </c>
      <c r="P538" s="119">
        <v>5.24</v>
      </c>
      <c r="Q538" s="130">
        <v>7.7679130785071296E-6</v>
      </c>
      <c r="S538" s="129">
        <v>523</v>
      </c>
      <c r="T538" s="119">
        <v>5.24</v>
      </c>
      <c r="U538" s="130">
        <v>6.2253028320993005E-4</v>
      </c>
      <c r="W538" s="129">
        <v>523</v>
      </c>
      <c r="X538" s="119">
        <v>5.24</v>
      </c>
      <c r="Y538" s="130">
        <v>9.0492401422908694E-5</v>
      </c>
    </row>
    <row r="539" spans="3:25" x14ac:dyDescent="0.25">
      <c r="C539" s="129">
        <v>524</v>
      </c>
      <c r="D539" s="118">
        <v>5.25</v>
      </c>
      <c r="E539" s="130">
        <v>8.2356210513238002E-6</v>
      </c>
      <c r="G539" s="129">
        <v>524</v>
      </c>
      <c r="H539" s="119">
        <v>5.25</v>
      </c>
      <c r="I539" s="130">
        <v>8.2299103612376507E-6</v>
      </c>
      <c r="K539" s="129">
        <v>524</v>
      </c>
      <c r="L539" s="119">
        <v>5.25</v>
      </c>
      <c r="M539" s="130">
        <v>4.88039240562313E-5</v>
      </c>
      <c r="O539" s="129">
        <v>524</v>
      </c>
      <c r="P539" s="119">
        <v>5.25</v>
      </c>
      <c r="Q539" s="130">
        <v>7.7400791936759399E-6</v>
      </c>
      <c r="S539" s="129">
        <v>524</v>
      </c>
      <c r="T539" s="119">
        <v>5.25</v>
      </c>
      <c r="U539" s="130">
        <v>6.2046175836954196E-4</v>
      </c>
      <c r="W539" s="129">
        <v>524</v>
      </c>
      <c r="X539" s="119">
        <v>5.25</v>
      </c>
      <c r="Y539" s="130">
        <v>9.0158530836359095E-5</v>
      </c>
    </row>
    <row r="540" spans="3:25" x14ac:dyDescent="0.25">
      <c r="C540" s="129">
        <v>525</v>
      </c>
      <c r="D540" s="118">
        <v>5.26</v>
      </c>
      <c r="E540" s="130">
        <v>8.2049699551108992E-6</v>
      </c>
      <c r="G540" s="129">
        <v>525</v>
      </c>
      <c r="H540" s="119">
        <v>5.26</v>
      </c>
      <c r="I540" s="130">
        <v>8.2004711897658407E-6</v>
      </c>
      <c r="K540" s="129">
        <v>525</v>
      </c>
      <c r="L540" s="119">
        <v>5.26</v>
      </c>
      <c r="M540" s="130">
        <v>4.8585436246870798E-5</v>
      </c>
      <c r="O540" s="129">
        <v>525</v>
      </c>
      <c r="P540" s="119">
        <v>5.26</v>
      </c>
      <c r="Q540" s="130">
        <v>7.7123921133773292E-6</v>
      </c>
      <c r="S540" s="129">
        <v>525</v>
      </c>
      <c r="T540" s="119">
        <v>5.26</v>
      </c>
      <c r="U540" s="130">
        <v>6.1840305486793204E-4</v>
      </c>
      <c r="W540" s="129">
        <v>525</v>
      </c>
      <c r="X540" s="119">
        <v>5.26</v>
      </c>
      <c r="Y540" s="130">
        <v>8.9826509162533699E-5</v>
      </c>
    </row>
    <row r="541" spans="3:25" x14ac:dyDescent="0.25">
      <c r="C541" s="129">
        <v>526</v>
      </c>
      <c r="D541" s="118">
        <v>5.27</v>
      </c>
      <c r="E541" s="130">
        <v>8.1744901926193397E-6</v>
      </c>
      <c r="G541" s="129">
        <v>526</v>
      </c>
      <c r="H541" s="119">
        <v>5.27</v>
      </c>
      <c r="I541" s="130">
        <v>8.1711871257527696E-6</v>
      </c>
      <c r="K541" s="129">
        <v>526</v>
      </c>
      <c r="L541" s="119">
        <v>5.27</v>
      </c>
      <c r="M541" s="130">
        <v>4.83684143448374E-5</v>
      </c>
      <c r="O541" s="129">
        <v>526</v>
      </c>
      <c r="P541" s="119">
        <v>5.27</v>
      </c>
      <c r="Q541" s="130">
        <v>7.6848508272334401E-6</v>
      </c>
      <c r="S541" s="129">
        <v>526</v>
      </c>
      <c r="T541" s="119">
        <v>5.27</v>
      </c>
      <c r="U541" s="130">
        <v>6.1635411416116398E-4</v>
      </c>
      <c r="W541" s="129">
        <v>526</v>
      </c>
      <c r="X541" s="119">
        <v>5.27</v>
      </c>
      <c r="Y541" s="130">
        <v>8.9496322630251194E-5</v>
      </c>
    </row>
    <row r="542" spans="3:25" x14ac:dyDescent="0.25">
      <c r="C542" s="129">
        <v>527</v>
      </c>
      <c r="D542" s="118">
        <v>5.28</v>
      </c>
      <c r="E542" s="130">
        <v>8.1441804784051007E-6</v>
      </c>
      <c r="G542" s="129">
        <v>527</v>
      </c>
      <c r="H542" s="119">
        <v>5.28</v>
      </c>
      <c r="I542" s="130">
        <v>8.1420571011749907E-6</v>
      </c>
      <c r="K542" s="129">
        <v>527</v>
      </c>
      <c r="L542" s="119">
        <v>5.28</v>
      </c>
      <c r="M542" s="130">
        <v>4.8152845380187398E-5</v>
      </c>
      <c r="O542" s="129">
        <v>527</v>
      </c>
      <c r="P542" s="119">
        <v>5.28</v>
      </c>
      <c r="Q542" s="130">
        <v>7.6574543333385694E-6</v>
      </c>
      <c r="S542" s="129">
        <v>527</v>
      </c>
      <c r="T542" s="119">
        <v>5.28</v>
      </c>
      <c r="U542" s="130">
        <v>6.1431487810730402E-4</v>
      </c>
      <c r="W542" s="129">
        <v>527</v>
      </c>
      <c r="X542" s="119">
        <v>5.28</v>
      </c>
      <c r="Y542" s="130">
        <v>8.9167957598772598E-5</v>
      </c>
    </row>
    <row r="543" spans="3:25" x14ac:dyDescent="0.25">
      <c r="C543" s="129">
        <v>528</v>
      </c>
      <c r="D543" s="118">
        <v>5.29</v>
      </c>
      <c r="E543" s="130">
        <v>8.1140395392254693E-6</v>
      </c>
      <c r="G543" s="129">
        <v>528</v>
      </c>
      <c r="H543" s="119">
        <v>5.29</v>
      </c>
      <c r="I543" s="130">
        <v>8.1130800569951095E-6</v>
      </c>
      <c r="K543" s="129">
        <v>528</v>
      </c>
      <c r="L543" s="119">
        <v>5.29</v>
      </c>
      <c r="M543" s="130">
        <v>4.79387165240937E-5</v>
      </c>
      <c r="O543" s="129">
        <v>528</v>
      </c>
      <c r="P543" s="119">
        <v>5.29</v>
      </c>
      <c r="Q543" s="130">
        <v>7.6302016381765602E-6</v>
      </c>
      <c r="S543" s="129">
        <v>528</v>
      </c>
      <c r="T543" s="119">
        <v>5.29</v>
      </c>
      <c r="U543" s="130">
        <v>6.122852889635E-4</v>
      </c>
      <c r="W543" s="129">
        <v>528</v>
      </c>
      <c r="X543" s="119">
        <v>5.29</v>
      </c>
      <c r="Y543" s="130">
        <v>8.8841400556281203E-5</v>
      </c>
    </row>
    <row r="544" spans="3:25" x14ac:dyDescent="0.25">
      <c r="C544" s="129">
        <v>529</v>
      </c>
      <c r="D544" s="118">
        <v>5.3</v>
      </c>
      <c r="E544" s="130">
        <v>8.0840661138976707E-6</v>
      </c>
      <c r="G544" s="129">
        <v>529</v>
      </c>
      <c r="H544" s="119">
        <v>5.3</v>
      </c>
      <c r="I544" s="130">
        <v>8.0842549430735703E-6</v>
      </c>
      <c r="K544" s="129">
        <v>529</v>
      </c>
      <c r="L544" s="119">
        <v>5.3</v>
      </c>
      <c r="M544" s="130">
        <v>4.7726015087037498E-5</v>
      </c>
      <c r="O544" s="129">
        <v>529</v>
      </c>
      <c r="P544" s="119">
        <v>5.3</v>
      </c>
      <c r="Q544" s="130">
        <v>7.6030917565391698E-6</v>
      </c>
      <c r="S544" s="129">
        <v>529</v>
      </c>
      <c r="T544" s="119">
        <v>5.3</v>
      </c>
      <c r="U544" s="130">
        <v>6.1026528938308003E-4</v>
      </c>
      <c r="W544" s="129">
        <v>529</v>
      </c>
      <c r="X544" s="119">
        <v>5.3</v>
      </c>
      <c r="Y544" s="130">
        <v>8.8516638118381802E-5</v>
      </c>
    </row>
    <row r="545" spans="3:25" x14ac:dyDescent="0.25">
      <c r="C545" s="129">
        <v>530</v>
      </c>
      <c r="D545" s="118">
        <v>5.31</v>
      </c>
      <c r="E545" s="130">
        <v>8.0542589531595198E-6</v>
      </c>
      <c r="G545" s="129">
        <v>530</v>
      </c>
      <c r="H545" s="119">
        <v>5.31</v>
      </c>
      <c r="I545" s="130">
        <v>8.0555807180811307E-6</v>
      </c>
      <c r="K545" s="129">
        <v>530</v>
      </c>
      <c r="L545" s="119">
        <v>5.31</v>
      </c>
      <c r="M545" s="130">
        <v>4.75147285170288E-5</v>
      </c>
      <c r="O545" s="129">
        <v>530</v>
      </c>
      <c r="P545" s="119">
        <v>5.31</v>
      </c>
      <c r="Q545" s="130">
        <v>7.5761237114453203E-6</v>
      </c>
      <c r="S545" s="129">
        <v>530</v>
      </c>
      <c r="T545" s="119">
        <v>5.31</v>
      </c>
      <c r="U545" s="130">
        <v>6.0825482241267498E-4</v>
      </c>
      <c r="W545" s="129">
        <v>530</v>
      </c>
      <c r="X545" s="119">
        <v>5.31</v>
      </c>
      <c r="Y545" s="130">
        <v>8.8193657026626899E-5</v>
      </c>
    </row>
    <row r="546" spans="3:25" x14ac:dyDescent="0.25">
      <c r="C546" s="129">
        <v>531</v>
      </c>
      <c r="D546" s="118">
        <v>5.32</v>
      </c>
      <c r="E546" s="130">
        <v>8.0246168195319692E-6</v>
      </c>
      <c r="G546" s="129">
        <v>531</v>
      </c>
      <c r="H546" s="119">
        <v>5.32</v>
      </c>
      <c r="I546" s="130">
        <v>8.0270563494126894E-6</v>
      </c>
      <c r="K546" s="129">
        <v>531</v>
      </c>
      <c r="L546" s="119">
        <v>5.32</v>
      </c>
      <c r="M546" s="130">
        <v>4.7304844397848097E-5</v>
      </c>
      <c r="O546" s="129">
        <v>531</v>
      </c>
      <c r="P546" s="119">
        <v>5.32</v>
      </c>
      <c r="Q546" s="130">
        <v>7.5492998177039102E-6</v>
      </c>
      <c r="S546" s="129">
        <v>531</v>
      </c>
      <c r="T546" s="119">
        <v>5.32</v>
      </c>
      <c r="U546" s="130">
        <v>6.0625383148936104E-4</v>
      </c>
      <c r="W546" s="129">
        <v>531</v>
      </c>
      <c r="X546" s="119">
        <v>5.32</v>
      </c>
      <c r="Y546" s="130">
        <v>8.7872444147056605E-5</v>
      </c>
    </row>
    <row r="547" spans="3:25" x14ac:dyDescent="0.25">
      <c r="C547" s="129">
        <v>532</v>
      </c>
      <c r="D547" s="118">
        <v>5.33</v>
      </c>
      <c r="E547" s="130">
        <v>7.9951384871835303E-6</v>
      </c>
      <c r="G547" s="129">
        <v>532</v>
      </c>
      <c r="H547" s="119">
        <v>5.33</v>
      </c>
      <c r="I547" s="130">
        <v>7.9986808131016396E-6</v>
      </c>
      <c r="K547" s="129">
        <v>532</v>
      </c>
      <c r="L547" s="119">
        <v>5.33</v>
      </c>
      <c r="M547" s="130">
        <v>4.7096350447318799E-5</v>
      </c>
      <c r="O547" s="129">
        <v>532</v>
      </c>
      <c r="P547" s="119">
        <v>5.33</v>
      </c>
      <c r="Q547" s="130">
        <v>7.5226228052035998E-6</v>
      </c>
      <c r="S547" s="129">
        <v>532</v>
      </c>
      <c r="T547" s="119">
        <v>5.33</v>
      </c>
      <c r="U547" s="130">
        <v>6.0426226043780505E-4</v>
      </c>
      <c r="W547" s="129">
        <v>532</v>
      </c>
      <c r="X547" s="119">
        <v>5.33</v>
      </c>
      <c r="Y547" s="130">
        <v>8.7552986468763099E-5</v>
      </c>
    </row>
    <row r="548" spans="3:25" x14ac:dyDescent="0.25">
      <c r="C548" s="129">
        <v>533</v>
      </c>
      <c r="D548" s="118">
        <v>5.34</v>
      </c>
      <c r="E548" s="130">
        <v>7.9658227417964603E-6</v>
      </c>
      <c r="G548" s="129">
        <v>533</v>
      </c>
      <c r="H548" s="119">
        <v>5.34</v>
      </c>
      <c r="I548" s="130">
        <v>7.9704530937355992E-6</v>
      </c>
      <c r="K548" s="129">
        <v>533</v>
      </c>
      <c r="L548" s="119">
        <v>5.34</v>
      </c>
      <c r="M548" s="130">
        <v>4.6889234515601902E-5</v>
      </c>
      <c r="O548" s="129">
        <v>533</v>
      </c>
      <c r="P548" s="119">
        <v>5.34</v>
      </c>
      <c r="Q548" s="130">
        <v>7.4960846195885696E-6</v>
      </c>
      <c r="S548" s="129">
        <v>533</v>
      </c>
      <c r="T548" s="119">
        <v>5.34</v>
      </c>
      <c r="U548" s="130">
        <v>6.0228005346745796E-4</v>
      </c>
      <c r="W548" s="129">
        <v>533</v>
      </c>
      <c r="X548" s="119">
        <v>5.34</v>
      </c>
      <c r="Y548" s="130">
        <v>8.7235271102474793E-5</v>
      </c>
    </row>
    <row r="549" spans="3:25" x14ac:dyDescent="0.25">
      <c r="C549" s="129">
        <v>534</v>
      </c>
      <c r="D549" s="118">
        <v>5.35</v>
      </c>
      <c r="E549" s="130">
        <v>7.9366683804351096E-6</v>
      </c>
      <c r="G549" s="129">
        <v>534</v>
      </c>
      <c r="H549" s="119">
        <v>5.35</v>
      </c>
      <c r="I549" s="130">
        <v>7.9423721843726592E-6</v>
      </c>
      <c r="K549" s="129">
        <v>534</v>
      </c>
      <c r="L549" s="119">
        <v>5.35</v>
      </c>
      <c r="M549" s="130">
        <v>4.6683484583515601E-5</v>
      </c>
      <c r="O549" s="129">
        <v>534</v>
      </c>
      <c r="P549" s="119">
        <v>5.35</v>
      </c>
      <c r="Q549" s="130">
        <v>7.4696843175470499E-6</v>
      </c>
      <c r="S549" s="129">
        <v>534</v>
      </c>
      <c r="T549" s="119">
        <v>5.35</v>
      </c>
      <c r="U549" s="130">
        <v>6.0030715516973905E-4</v>
      </c>
      <c r="W549" s="129">
        <v>534</v>
      </c>
      <c r="X549" s="119">
        <v>5.35</v>
      </c>
      <c r="Y549" s="130">
        <v>8.6919285279156905E-5</v>
      </c>
    </row>
    <row r="550" spans="3:25" x14ac:dyDescent="0.25">
      <c r="C550" s="129">
        <v>535</v>
      </c>
      <c r="D550" s="118">
        <v>5.36</v>
      </c>
      <c r="E550" s="130">
        <v>7.9076742114155097E-6</v>
      </c>
      <c r="G550" s="129">
        <v>535</v>
      </c>
      <c r="H550" s="119">
        <v>5.36</v>
      </c>
      <c r="I550" s="130">
        <v>7.9144370864589699E-6</v>
      </c>
      <c r="K550" s="129">
        <v>535</v>
      </c>
      <c r="L550" s="119">
        <v>5.36</v>
      </c>
      <c r="M550" s="130">
        <v>4.6479088760880102E-5</v>
      </c>
      <c r="O550" s="129">
        <v>535</v>
      </c>
      <c r="P550" s="119">
        <v>5.36</v>
      </c>
      <c r="Q550" s="130">
        <v>7.44342096358291E-6</v>
      </c>
      <c r="S550" s="129">
        <v>535</v>
      </c>
      <c r="T550" s="119">
        <v>5.36</v>
      </c>
      <c r="U550" s="130">
        <v>5.9834351051525701E-4</v>
      </c>
      <c r="W550" s="129">
        <v>535</v>
      </c>
      <c r="X550" s="119">
        <v>5.36</v>
      </c>
      <c r="Y550" s="130">
        <v>8.6605016348635094E-5</v>
      </c>
    </row>
    <row r="551" spans="3:25" x14ac:dyDescent="0.25">
      <c r="C551" s="129">
        <v>536</v>
      </c>
      <c r="D551" s="118">
        <v>5.37</v>
      </c>
      <c r="E551" s="130">
        <v>7.8788390541773097E-6</v>
      </c>
      <c r="G551" s="129">
        <v>536</v>
      </c>
      <c r="H551" s="119">
        <v>5.37</v>
      </c>
      <c r="I551" s="130">
        <v>7.8866468097468102E-6</v>
      </c>
      <c r="K551" s="129">
        <v>536</v>
      </c>
      <c r="L551" s="119">
        <v>5.37</v>
      </c>
      <c r="M551" s="130">
        <v>4.6276035284886899E-5</v>
      </c>
      <c r="O551" s="129">
        <v>536</v>
      </c>
      <c r="P551" s="119">
        <v>5.37</v>
      </c>
      <c r="Q551" s="130">
        <v>7.4172936299403097E-6</v>
      </c>
      <c r="S551" s="129">
        <v>536</v>
      </c>
      <c r="T551" s="119">
        <v>5.37</v>
      </c>
      <c r="U551" s="130">
        <v>5.9638906485103796E-4</v>
      </c>
      <c r="W551" s="129">
        <v>536</v>
      </c>
      <c r="X551" s="119">
        <v>5.37</v>
      </c>
      <c r="Y551" s="130">
        <v>8.6292451778236003E-5</v>
      </c>
    </row>
    <row r="552" spans="3:25" x14ac:dyDescent="0.25">
      <c r="C552" s="129">
        <v>537</v>
      </c>
      <c r="D552" s="118">
        <v>5.38</v>
      </c>
      <c r="E552" s="130">
        <v>7.8501617391570806E-6</v>
      </c>
      <c r="G552" s="129">
        <v>537</v>
      </c>
      <c r="H552" s="119">
        <v>5.38</v>
      </c>
      <c r="I552" s="130">
        <v>7.8590003722139196E-6</v>
      </c>
      <c r="K552" s="129">
        <v>537</v>
      </c>
      <c r="L552" s="119">
        <v>5.38</v>
      </c>
      <c r="M552" s="130">
        <v>4.60743125184899E-5</v>
      </c>
      <c r="O552" s="129">
        <v>537</v>
      </c>
      <c r="P552" s="119">
        <v>5.38</v>
      </c>
      <c r="Q552" s="130">
        <v>7.3913013965291604E-6</v>
      </c>
      <c r="S552" s="129">
        <v>537</v>
      </c>
      <c r="T552" s="119">
        <v>5.38</v>
      </c>
      <c r="U552" s="130">
        <v>5.9444376389778699E-4</v>
      </c>
      <c r="W552" s="129">
        <v>537</v>
      </c>
      <c r="X552" s="119">
        <v>5.38</v>
      </c>
      <c r="Y552" s="130">
        <v>8.5981579151447505E-5</v>
      </c>
    </row>
    <row r="553" spans="3:25" x14ac:dyDescent="0.25">
      <c r="C553" s="129">
        <v>538</v>
      </c>
      <c r="D553" s="118">
        <v>5.39</v>
      </c>
      <c r="E553" s="130">
        <v>7.8216411076635003E-6</v>
      </c>
      <c r="G553" s="129">
        <v>538</v>
      </c>
      <c r="H553" s="119">
        <v>5.39</v>
      </c>
      <c r="I553" s="130">
        <v>7.8315032876198808E-6</v>
      </c>
      <c r="K553" s="129">
        <v>538</v>
      </c>
      <c r="L553" s="119">
        <v>5.39</v>
      </c>
      <c r="M553" s="130">
        <v>4.5873908948821699E-5</v>
      </c>
      <c r="O553" s="129">
        <v>538</v>
      </c>
      <c r="P553" s="119">
        <v>5.39</v>
      </c>
      <c r="Q553" s="130">
        <v>7.3654433508514203E-6</v>
      </c>
      <c r="S553" s="129">
        <v>538</v>
      </c>
      <c r="T553" s="119">
        <v>5.39</v>
      </c>
      <c r="U553" s="130">
        <v>5.9250755374714898E-4</v>
      </c>
      <c r="W553" s="129">
        <v>538</v>
      </c>
      <c r="X553" s="119">
        <v>5.39</v>
      </c>
      <c r="Y553" s="130">
        <v>8.5672386166595001E-5</v>
      </c>
    </row>
    <row r="554" spans="3:25" x14ac:dyDescent="0.25">
      <c r="C554" s="129">
        <v>539</v>
      </c>
      <c r="D554" s="118">
        <v>5.4</v>
      </c>
      <c r="E554" s="130">
        <v>7.7932760117539795E-6</v>
      </c>
      <c r="G554" s="129">
        <v>539</v>
      </c>
      <c r="H554" s="119">
        <v>5.4</v>
      </c>
      <c r="I554" s="130">
        <v>7.8041511643118301E-6</v>
      </c>
      <c r="K554" s="129">
        <v>539</v>
      </c>
      <c r="L554" s="119">
        <v>5.4</v>
      </c>
      <c r="M554" s="130">
        <v>4.5674813185630402E-5</v>
      </c>
      <c r="O554" s="129">
        <v>539</v>
      </c>
      <c r="P554" s="119">
        <v>5.4</v>
      </c>
      <c r="Q554" s="130">
        <v>7.3397185879281499E-6</v>
      </c>
      <c r="S554" s="129">
        <v>539</v>
      </c>
      <c r="T554" s="119">
        <v>5.4</v>
      </c>
      <c r="U554" s="130">
        <v>5.9058038085900595E-4</v>
      </c>
      <c r="W554" s="129">
        <v>539</v>
      </c>
      <c r="X554" s="119">
        <v>5.4</v>
      </c>
      <c r="Y554" s="130">
        <v>8.5364860635538399E-5</v>
      </c>
    </row>
    <row r="555" spans="3:25" x14ac:dyDescent="0.25">
      <c r="C555" s="129">
        <v>540</v>
      </c>
      <c r="D555" s="118">
        <v>5.41</v>
      </c>
      <c r="E555" s="130">
        <v>7.7650653141134496E-6</v>
      </c>
      <c r="G555" s="129">
        <v>540</v>
      </c>
      <c r="H555" s="119">
        <v>5.41</v>
      </c>
      <c r="I555" s="130">
        <v>7.7769398665136497E-6</v>
      </c>
      <c r="K555" s="129">
        <v>540</v>
      </c>
      <c r="L555" s="119">
        <v>5.41</v>
      </c>
      <c r="M555" s="130">
        <v>4.5477013959742899E-5</v>
      </c>
      <c r="O555" s="129">
        <v>540</v>
      </c>
      <c r="P555" s="119">
        <v>5.41</v>
      </c>
      <c r="Q555" s="130">
        <v>7.3141262102274199E-6</v>
      </c>
      <c r="S555" s="129">
        <v>540</v>
      </c>
      <c r="T555" s="119">
        <v>5.41</v>
      </c>
      <c r="U555" s="130">
        <v>5.8866219205878803E-4</v>
      </c>
      <c r="W555" s="129">
        <v>540</v>
      </c>
      <c r="X555" s="119">
        <v>5.41</v>
      </c>
      <c r="Y555" s="130">
        <v>8.5058990482387905E-5</v>
      </c>
    </row>
    <row r="556" spans="3:25" x14ac:dyDescent="0.25">
      <c r="C556" s="129">
        <v>541</v>
      </c>
      <c r="D556" s="118">
        <v>5.42</v>
      </c>
      <c r="E556" s="130">
        <v>7.7370078879342097E-6</v>
      </c>
      <c r="G556" s="129">
        <v>541</v>
      </c>
      <c r="H556" s="119">
        <v>5.42</v>
      </c>
      <c r="I556" s="130">
        <v>7.7498684457003708E-6</v>
      </c>
      <c r="K556" s="129">
        <v>541</v>
      </c>
      <c r="L556" s="119">
        <v>5.42</v>
      </c>
      <c r="M556" s="130">
        <v>4.5280500121545102E-5</v>
      </c>
      <c r="O556" s="129">
        <v>541</v>
      </c>
      <c r="P556" s="119">
        <v>5.42</v>
      </c>
      <c r="Q556" s="130">
        <v>7.28866532759282E-6</v>
      </c>
      <c r="S556" s="129">
        <v>541</v>
      </c>
      <c r="T556" s="119">
        <v>5.42</v>
      </c>
      <c r="U556" s="130">
        <v>5.8675293453479E-4</v>
      </c>
      <c r="W556" s="129">
        <v>541</v>
      </c>
      <c r="X556" s="119">
        <v>5.42</v>
      </c>
      <c r="Y556" s="130">
        <v>8.4754763742230803E-5</v>
      </c>
    </row>
    <row r="557" spans="3:25" x14ac:dyDescent="0.25">
      <c r="C557" s="129">
        <v>542</v>
      </c>
      <c r="D557" s="118">
        <v>5.43</v>
      </c>
      <c r="E557" s="130">
        <v>7.7091026167976905E-6</v>
      </c>
      <c r="G557" s="129">
        <v>542</v>
      </c>
      <c r="H557" s="119">
        <v>5.43</v>
      </c>
      <c r="I557" s="130">
        <v>7.7229359611634703E-6</v>
      </c>
      <c r="K557" s="129">
        <v>542</v>
      </c>
      <c r="L557" s="119">
        <v>5.43</v>
      </c>
      <c r="M557" s="130">
        <v>4.5085260639487897E-5</v>
      </c>
      <c r="O557" s="129">
        <v>542</v>
      </c>
      <c r="P557" s="119">
        <v>5.43</v>
      </c>
      <c r="Q557" s="130">
        <v>7.2633350571730099E-6</v>
      </c>
      <c r="S557" s="129">
        <v>542</v>
      </c>
      <c r="T557" s="119">
        <v>5.43</v>
      </c>
      <c r="U557" s="130">
        <v>5.8485255583552796E-4</v>
      </c>
      <c r="W557" s="129">
        <v>542</v>
      </c>
      <c r="X557" s="119">
        <v>5.43</v>
      </c>
      <c r="Y557" s="130">
        <v>8.4452168559883794E-5</v>
      </c>
    </row>
    <row r="558" spans="3:25" x14ac:dyDescent="0.25">
      <c r="C558" s="129">
        <v>543</v>
      </c>
      <c r="D558" s="118">
        <v>5.44</v>
      </c>
      <c r="E558" s="130">
        <v>7.6813483945578894E-6</v>
      </c>
      <c r="G558" s="129">
        <v>543</v>
      </c>
      <c r="H558" s="119">
        <v>5.44</v>
      </c>
      <c r="I558" s="130">
        <v>7.6961414799353608E-6</v>
      </c>
      <c r="K558" s="129">
        <v>543</v>
      </c>
      <c r="L558" s="119">
        <v>5.44</v>
      </c>
      <c r="M558" s="130">
        <v>4.4891284598612602E-5</v>
      </c>
      <c r="O558" s="129">
        <v>543</v>
      </c>
      <c r="P558" s="119">
        <v>5.44</v>
      </c>
      <c r="Q558" s="130">
        <v>7.2381345233517797E-6</v>
      </c>
      <c r="S558" s="129">
        <v>543</v>
      </c>
      <c r="T558" s="119">
        <v>5.44</v>
      </c>
      <c r="U558" s="130">
        <v>5.8296100386709599E-4</v>
      </c>
      <c r="W558" s="129">
        <v>543</v>
      </c>
      <c r="X558" s="119">
        <v>5.44</v>
      </c>
      <c r="Y558" s="130">
        <v>8.4151193188657103E-5</v>
      </c>
    </row>
    <row r="559" spans="3:25" x14ac:dyDescent="0.25">
      <c r="C559" s="129">
        <v>544</v>
      </c>
      <c r="D559" s="118">
        <v>5.45</v>
      </c>
      <c r="E559" s="130">
        <v>7.6537441252260705E-6</v>
      </c>
      <c r="G559" s="129">
        <v>544</v>
      </c>
      <c r="H559" s="119">
        <v>5.45</v>
      </c>
      <c r="I559" s="130">
        <v>7.6694840767148402E-6</v>
      </c>
      <c r="K559" s="129">
        <v>544</v>
      </c>
      <c r="L559" s="119">
        <v>5.45</v>
      </c>
      <c r="M559" s="130">
        <v>4.46985611990988E-5</v>
      </c>
      <c r="O559" s="129">
        <v>544</v>
      </c>
      <c r="P559" s="119">
        <v>5.45</v>
      </c>
      <c r="Q559" s="130">
        <v>7.2130628576790001E-6</v>
      </c>
      <c r="S559" s="129">
        <v>544</v>
      </c>
      <c r="T559" s="119">
        <v>5.45</v>
      </c>
      <c r="U559" s="130">
        <v>5.8107822689055198E-4</v>
      </c>
      <c r="W559" s="129">
        <v>544</v>
      </c>
      <c r="X559" s="119">
        <v>5.45</v>
      </c>
      <c r="Y559" s="130">
        <v>8.3851825989135698E-5</v>
      </c>
    </row>
    <row r="560" spans="3:25" x14ac:dyDescent="0.25">
      <c r="C560" s="129">
        <v>545</v>
      </c>
      <c r="D560" s="118">
        <v>5.46</v>
      </c>
      <c r="E560" s="130">
        <v>7.6262887228571496E-6</v>
      </c>
      <c r="G560" s="129">
        <v>545</v>
      </c>
      <c r="H560" s="119">
        <v>5.46</v>
      </c>
      <c r="I560" s="130">
        <v>7.6429628337935095E-6</v>
      </c>
      <c r="K560" s="129">
        <v>545</v>
      </c>
      <c r="L560" s="119">
        <v>5.46</v>
      </c>
      <c r="M560" s="130">
        <v>4.4507079754831299E-5</v>
      </c>
      <c r="O560" s="129">
        <v>545</v>
      </c>
      <c r="P560" s="119">
        <v>5.46</v>
      </c>
      <c r="Q560" s="130">
        <v>7.1881191988022404E-6</v>
      </c>
      <c r="S560" s="129">
        <v>545</v>
      </c>
      <c r="T560" s="119">
        <v>5.46</v>
      </c>
      <c r="U560" s="130">
        <v>5.7920417351931799E-4</v>
      </c>
      <c r="W560" s="129">
        <v>545</v>
      </c>
      <c r="X560" s="119">
        <v>5.46</v>
      </c>
      <c r="Y560" s="130">
        <v>8.3554055427979094E-5</v>
      </c>
    </row>
    <row r="561" spans="3:25" x14ac:dyDescent="0.25">
      <c r="C561" s="129">
        <v>546</v>
      </c>
      <c r="D561" s="118">
        <v>5.47</v>
      </c>
      <c r="E561" s="130">
        <v>7.5989811114377697E-6</v>
      </c>
      <c r="G561" s="129">
        <v>546</v>
      </c>
      <c r="H561" s="119">
        <v>5.47</v>
      </c>
      <c r="I561" s="130">
        <v>7.61657684098262E-6</v>
      </c>
      <c r="K561" s="129">
        <v>546</v>
      </c>
      <c r="L561" s="119">
        <v>5.47</v>
      </c>
      <c r="M561" s="130">
        <v>4.4316829691989097E-5</v>
      </c>
      <c r="O561" s="129">
        <v>546</v>
      </c>
      <c r="P561" s="119">
        <v>5.47</v>
      </c>
      <c r="Q561" s="130">
        <v>7.1633026923991699E-6</v>
      </c>
      <c r="S561" s="129">
        <v>546</v>
      </c>
      <c r="T561" s="119">
        <v>5.47</v>
      </c>
      <c r="U561" s="130">
        <v>5.7733879271659901E-4</v>
      </c>
      <c r="W561" s="129">
        <v>546</v>
      </c>
      <c r="X561" s="119">
        <v>5.47</v>
      </c>
      <c r="Y561" s="130">
        <v>8.3257870076734598E-5</v>
      </c>
    </row>
    <row r="562" spans="3:25" x14ac:dyDescent="0.25">
      <c r="C562" s="129">
        <v>547</v>
      </c>
      <c r="D562" s="118">
        <v>5.48</v>
      </c>
      <c r="E562" s="130">
        <v>7.5718202247754601E-6</v>
      </c>
      <c r="G562" s="129">
        <v>547</v>
      </c>
      <c r="H562" s="119">
        <v>5.48</v>
      </c>
      <c r="I562" s="130">
        <v>7.5903251955410499E-6</v>
      </c>
      <c r="K562" s="129">
        <v>547</v>
      </c>
      <c r="L562" s="119">
        <v>5.48</v>
      </c>
      <c r="M562" s="130">
        <v>4.4127800547652799E-5</v>
      </c>
      <c r="O562" s="129">
        <v>547</v>
      </c>
      <c r="P562" s="119">
        <v>5.48</v>
      </c>
      <c r="Q562" s="130">
        <v>7.1386124911106702E-6</v>
      </c>
      <c r="S562" s="129">
        <v>547</v>
      </c>
      <c r="T562" s="119">
        <v>5.48</v>
      </c>
      <c r="U562" s="130">
        <v>5.7548203379281695E-4</v>
      </c>
      <c r="W562" s="129">
        <v>547</v>
      </c>
      <c r="X562" s="119">
        <v>5.48</v>
      </c>
      <c r="Y562" s="130">
        <v>8.2963258610668401E-5</v>
      </c>
    </row>
    <row r="563" spans="3:25" x14ac:dyDescent="0.25">
      <c r="C563" s="129">
        <v>548</v>
      </c>
      <c r="D563" s="118">
        <v>5.49</v>
      </c>
      <c r="E563" s="130">
        <v>7.5448050063896003E-6</v>
      </c>
      <c r="G563" s="129">
        <v>548</v>
      </c>
      <c r="H563" s="119">
        <v>5.49</v>
      </c>
      <c r="I563" s="130">
        <v>7.5642070021039302E-6</v>
      </c>
      <c r="K563" s="129">
        <v>548</v>
      </c>
      <c r="L563" s="119">
        <v>5.49</v>
      </c>
      <c r="M563" s="130">
        <v>4.3939981968433603E-5</v>
      </c>
      <c r="O563" s="129">
        <v>548</v>
      </c>
      <c r="P563" s="119">
        <v>5.49</v>
      </c>
      <c r="Q563" s="130">
        <v>7.1140477544746597E-6</v>
      </c>
      <c r="S563" s="129">
        <v>548</v>
      </c>
      <c r="T563" s="119">
        <v>5.49</v>
      </c>
      <c r="U563" s="130">
        <v>5.7363384640306899E-4</v>
      </c>
      <c r="W563" s="129">
        <v>548</v>
      </c>
      <c r="X563" s="119">
        <v>5.49</v>
      </c>
      <c r="Y563" s="130">
        <v>8.2670209807612005E-5</v>
      </c>
    </row>
    <row r="564" spans="3:25" x14ac:dyDescent="0.25">
      <c r="C564" s="129">
        <v>549</v>
      </c>
      <c r="D564" s="118">
        <v>5.5</v>
      </c>
      <c r="E564" s="130">
        <v>7.5179344094037504E-6</v>
      </c>
      <c r="G564" s="129">
        <v>549</v>
      </c>
      <c r="H564" s="119">
        <v>5.5</v>
      </c>
      <c r="I564" s="130">
        <v>7.53822137261205E-6</v>
      </c>
      <c r="K564" s="129">
        <v>549</v>
      </c>
      <c r="L564" s="119">
        <v>5.5</v>
      </c>
      <c r="M564" s="130">
        <v>4.3753363709119997E-5</v>
      </c>
      <c r="O564" s="129">
        <v>549</v>
      </c>
      <c r="P564" s="119">
        <v>5.5</v>
      </c>
      <c r="Q564" s="130">
        <v>7.0896076488605097E-6</v>
      </c>
      <c r="S564" s="129">
        <v>549</v>
      </c>
      <c r="T564" s="119">
        <v>5.5</v>
      </c>
      <c r="U564" s="130">
        <v>5.7179418054459699E-4</v>
      </c>
      <c r="W564" s="129">
        <v>549</v>
      </c>
      <c r="X564" s="119">
        <v>5.5</v>
      </c>
      <c r="Y564" s="130">
        <v>8.2378712546822601E-5</v>
      </c>
    </row>
    <row r="565" spans="3:25" x14ac:dyDescent="0.25">
      <c r="C565" s="129">
        <v>550</v>
      </c>
      <c r="D565" s="118">
        <v>5.51</v>
      </c>
      <c r="E565" s="130">
        <v>7.4912073964392201E-6</v>
      </c>
      <c r="G565" s="129">
        <v>550</v>
      </c>
      <c r="H565" s="119">
        <v>5.51</v>
      </c>
      <c r="I565" s="130">
        <v>7.5123674262419504E-6</v>
      </c>
      <c r="K565" s="129">
        <v>550</v>
      </c>
      <c r="L565" s="119">
        <v>5.51</v>
      </c>
      <c r="M565" s="130">
        <v>4.3567935631345002E-5</v>
      </c>
      <c r="O565" s="129">
        <v>550</v>
      </c>
      <c r="P565" s="119">
        <v>5.51</v>
      </c>
      <c r="Q565" s="130">
        <v>7.0652913474045099E-6</v>
      </c>
      <c r="S565" s="129">
        <v>550</v>
      </c>
      <c r="T565" s="119">
        <v>5.51</v>
      </c>
      <c r="U565" s="130">
        <v>5.6996298655428296E-4</v>
      </c>
      <c r="W565" s="129">
        <v>550</v>
      </c>
      <c r="X565" s="119">
        <v>5.51</v>
      </c>
      <c r="Y565" s="130">
        <v>8.2088755807860597E-5</v>
      </c>
    </row>
    <row r="566" spans="3:25" x14ac:dyDescent="0.25">
      <c r="C566" s="129">
        <v>551</v>
      </c>
      <c r="D566" s="118">
        <v>5.52</v>
      </c>
      <c r="E566" s="130">
        <v>7.4646229395103204E-6</v>
      </c>
      <c r="G566" s="129">
        <v>551</v>
      </c>
      <c r="H566" s="119">
        <v>5.52</v>
      </c>
      <c r="I566" s="130">
        <v>7.48664428933704E-6</v>
      </c>
      <c r="K566" s="129">
        <v>551</v>
      </c>
      <c r="L566" s="119">
        <v>5.52</v>
      </c>
      <c r="M566" s="130">
        <v>4.3383687702271202E-5</v>
      </c>
      <c r="O566" s="129">
        <v>551</v>
      </c>
      <c r="P566" s="119">
        <v>5.52</v>
      </c>
      <c r="Q566" s="130">
        <v>7.0410980299455299E-6</v>
      </c>
      <c r="S566" s="129">
        <v>551</v>
      </c>
      <c r="T566" s="119">
        <v>5.52</v>
      </c>
      <c r="U566" s="130">
        <v>5.6814021510614998E-4</v>
      </c>
      <c r="W566" s="129">
        <v>551</v>
      </c>
      <c r="X566" s="119">
        <v>5.52</v>
      </c>
      <c r="Y566" s="130">
        <v>8.1800328669480096E-5</v>
      </c>
    </row>
    <row r="567" spans="3:25" x14ac:dyDescent="0.25">
      <c r="C567" s="129">
        <v>552</v>
      </c>
      <c r="D567" s="118">
        <v>5.53</v>
      </c>
      <c r="E567" s="130">
        <v>7.4381800199207204E-6</v>
      </c>
      <c r="G567" s="129">
        <v>552</v>
      </c>
      <c r="H567" s="119">
        <v>5.53</v>
      </c>
      <c r="I567" s="130">
        <v>7.4610510953390696E-6</v>
      </c>
      <c r="K567" s="129">
        <v>552</v>
      </c>
      <c r="L567" s="119">
        <v>5.53</v>
      </c>
      <c r="M567" s="130">
        <v>4.3200609993294801E-5</v>
      </c>
      <c r="O567" s="129">
        <v>552</v>
      </c>
      <c r="P567" s="119">
        <v>5.53</v>
      </c>
      <c r="Q567" s="130">
        <v>7.0170268829617701E-6</v>
      </c>
      <c r="S567" s="129">
        <v>552</v>
      </c>
      <c r="T567" s="119">
        <v>5.53</v>
      </c>
      <c r="U567" s="130">
        <v>5.6632581720889301E-4</v>
      </c>
      <c r="W567" s="129">
        <v>552</v>
      </c>
      <c r="X567" s="119">
        <v>5.53</v>
      </c>
      <c r="Y567" s="130">
        <v>8.1513420308536094E-5</v>
      </c>
    </row>
    <row r="568" spans="3:25" x14ac:dyDescent="0.25">
      <c r="C568" s="129">
        <v>553</v>
      </c>
      <c r="D568" s="118">
        <v>5.54</v>
      </c>
      <c r="E568" s="130">
        <v>7.41187762816138E-6</v>
      </c>
      <c r="G568" s="129">
        <v>553</v>
      </c>
      <c r="H568" s="119">
        <v>5.54</v>
      </c>
      <c r="I568" s="130">
        <v>7.4355869847207003E-6</v>
      </c>
      <c r="K568" s="129">
        <v>553</v>
      </c>
      <c r="L568" s="119">
        <v>5.54</v>
      </c>
      <c r="M568" s="130">
        <v>4.3018692678768097E-5</v>
      </c>
      <c r="O568" s="129">
        <v>553</v>
      </c>
      <c r="P568" s="119">
        <v>5.54</v>
      </c>
      <c r="Q568" s="130">
        <v>6.9930770995079301E-6</v>
      </c>
      <c r="S568" s="129">
        <v>553</v>
      </c>
      <c r="T568" s="119">
        <v>5.54</v>
      </c>
      <c r="U568" s="130">
        <v>5.6451974420342402E-4</v>
      </c>
      <c r="W568" s="129">
        <v>553</v>
      </c>
      <c r="X568" s="119">
        <v>5.54</v>
      </c>
      <c r="Y568" s="130">
        <v>8.1228019998904106E-5</v>
      </c>
    </row>
    <row r="569" spans="3:25" x14ac:dyDescent="0.25">
      <c r="C569" s="129">
        <v>554</v>
      </c>
      <c r="D569" s="118">
        <v>5.55</v>
      </c>
      <c r="E569" s="130">
        <v>7.3857147638096404E-6</v>
      </c>
      <c r="G569" s="129">
        <v>554</v>
      </c>
      <c r="H569" s="119">
        <v>5.55</v>
      </c>
      <c r="I569" s="130">
        <v>7.4102511049185696E-6</v>
      </c>
      <c r="K569" s="129">
        <v>554</v>
      </c>
      <c r="L569" s="119">
        <v>5.55</v>
      </c>
      <c r="M569" s="130">
        <v>4.2837926034739203E-5</v>
      </c>
      <c r="O569" s="129">
        <v>554</v>
      </c>
      <c r="P569" s="119">
        <v>5.55</v>
      </c>
      <c r="Q569" s="130">
        <v>6.9692478791532798E-6</v>
      </c>
      <c r="S569" s="129">
        <v>554</v>
      </c>
      <c r="T569" s="119">
        <v>5.55</v>
      </c>
      <c r="U569" s="130">
        <v>5.6272194776042599E-4</v>
      </c>
      <c r="W569" s="129">
        <v>554</v>
      </c>
      <c r="X569" s="119">
        <v>5.55</v>
      </c>
      <c r="Y569" s="130">
        <v>8.0944117110415904E-5</v>
      </c>
    </row>
    <row r="570" spans="3:25" x14ac:dyDescent="0.25">
      <c r="C570" s="129">
        <v>555</v>
      </c>
      <c r="D570" s="118">
        <v>5.56</v>
      </c>
      <c r="E570" s="130">
        <v>7.3596904354297398E-6</v>
      </c>
      <c r="G570" s="129">
        <v>555</v>
      </c>
      <c r="H570" s="119">
        <v>5.56</v>
      </c>
      <c r="I570" s="130">
        <v>7.3850426102671904E-6</v>
      </c>
      <c r="K570" s="129">
        <v>555</v>
      </c>
      <c r="L570" s="119">
        <v>5.56</v>
      </c>
      <c r="M570" s="130">
        <v>4.2658300437710101E-5</v>
      </c>
      <c r="O570" s="129">
        <v>555</v>
      </c>
      <c r="P570" s="119">
        <v>5.56</v>
      </c>
      <c r="Q570" s="130">
        <v>6.9455384279201603E-6</v>
      </c>
      <c r="S570" s="129">
        <v>555</v>
      </c>
      <c r="T570" s="119">
        <v>5.56</v>
      </c>
      <c r="U570" s="130">
        <v>5.6093237987793899E-4</v>
      </c>
      <c r="W570" s="129">
        <v>555</v>
      </c>
      <c r="X570" s="119">
        <v>5.56</v>
      </c>
      <c r="Y570" s="130">
        <v>8.0661701107807097E-5</v>
      </c>
    </row>
    <row r="571" spans="3:25" x14ac:dyDescent="0.25">
      <c r="C571" s="129">
        <v>556</v>
      </c>
      <c r="D571" s="118">
        <v>5.57</v>
      </c>
      <c r="E571" s="130">
        <v>7.3338036604746698E-6</v>
      </c>
      <c r="G571" s="129">
        <v>556</v>
      </c>
      <c r="H571" s="119">
        <v>5.57</v>
      </c>
      <c r="I571" s="130">
        <v>7.3599606619335398E-6</v>
      </c>
      <c r="K571" s="129">
        <v>556</v>
      </c>
      <c r="L571" s="119">
        <v>5.57</v>
      </c>
      <c r="M571" s="130">
        <v>4.2479806363411601E-5</v>
      </c>
      <c r="O571" s="129">
        <v>556</v>
      </c>
      <c r="P571" s="119">
        <v>5.57</v>
      </c>
      <c r="Q571" s="130">
        <v>6.9219479582232502E-6</v>
      </c>
      <c r="S571" s="129">
        <v>556</v>
      </c>
      <c r="T571" s="119">
        <v>5.57</v>
      </c>
      <c r="U571" s="130">
        <v>5.5915099287894997E-4</v>
      </c>
      <c r="W571" s="129">
        <v>556</v>
      </c>
      <c r="X571" s="119">
        <v>5.57</v>
      </c>
      <c r="Y571" s="130">
        <v>8.0380761549680806E-5</v>
      </c>
    </row>
    <row r="572" spans="3:25" x14ac:dyDescent="0.25">
      <c r="C572" s="129">
        <v>557</v>
      </c>
      <c r="D572" s="118">
        <v>5.58</v>
      </c>
      <c r="E572" s="130">
        <v>7.3080534651889896E-6</v>
      </c>
      <c r="G572" s="129">
        <v>557</v>
      </c>
      <c r="H572" s="119">
        <v>5.58</v>
      </c>
      <c r="I572" s="130">
        <v>7.3350044278523296E-6</v>
      </c>
      <c r="K572" s="129">
        <v>557</v>
      </c>
      <c r="L572" s="119">
        <v>5.58</v>
      </c>
      <c r="M572" s="130">
        <v>4.2302434385596397E-5</v>
      </c>
      <c r="O572" s="129">
        <v>557</v>
      </c>
      <c r="P572" s="119">
        <v>5.58</v>
      </c>
      <c r="Q572" s="130">
        <v>6.8984756888094899E-6</v>
      </c>
      <c r="S572" s="129">
        <v>557</v>
      </c>
      <c r="T572" s="119">
        <v>5.58</v>
      </c>
      <c r="U572" s="130">
        <v>5.5737773940900805E-4</v>
      </c>
      <c r="W572" s="129">
        <v>557</v>
      </c>
      <c r="X572" s="119">
        <v>5.58</v>
      </c>
      <c r="Y572" s="130">
        <v>8.0101288087483594E-5</v>
      </c>
    </row>
    <row r="573" spans="3:25" x14ac:dyDescent="0.25">
      <c r="C573" s="129">
        <v>558</v>
      </c>
      <c r="D573" s="118">
        <v>5.59</v>
      </c>
      <c r="E573" s="130">
        <v>7.2824388845134298E-6</v>
      </c>
      <c r="G573" s="129">
        <v>558</v>
      </c>
      <c r="H573" s="119">
        <v>5.59</v>
      </c>
      <c r="I573" s="130">
        <v>7.3101730826619396E-6</v>
      </c>
      <c r="K573" s="129">
        <v>558</v>
      </c>
      <c r="L573" s="119">
        <v>5.59</v>
      </c>
      <c r="M573" s="130">
        <v>4.2126175174847301E-5</v>
      </c>
      <c r="O573" s="129">
        <v>558</v>
      </c>
      <c r="P573" s="119">
        <v>5.59</v>
      </c>
      <c r="Q573" s="130">
        <v>6.8751208446985602E-6</v>
      </c>
      <c r="S573" s="129">
        <v>558</v>
      </c>
      <c r="T573" s="119">
        <v>5.59</v>
      </c>
      <c r="U573" s="130">
        <v>5.5561257243385599E-4</v>
      </c>
      <c r="W573" s="129">
        <v>558</v>
      </c>
      <c r="X573" s="119">
        <v>5.59</v>
      </c>
      <c r="Y573" s="130">
        <v>7.9823270464493397E-5</v>
      </c>
    </row>
    <row r="574" spans="3:25" x14ac:dyDescent="0.25">
      <c r="C574" s="129">
        <v>559</v>
      </c>
      <c r="D574" s="118">
        <v>5.6</v>
      </c>
      <c r="E574" s="130">
        <v>7.2569589619901796E-6</v>
      </c>
      <c r="G574" s="129">
        <v>559</v>
      </c>
      <c r="H574" s="119">
        <v>5.6</v>
      </c>
      <c r="I574" s="130">
        <v>7.2854658076411998E-6</v>
      </c>
      <c r="K574" s="129">
        <v>559</v>
      </c>
      <c r="L574" s="119">
        <v>5.6</v>
      </c>
      <c r="M574" s="130">
        <v>4.1951019497403697E-5</v>
      </c>
      <c r="O574" s="129">
        <v>559</v>
      </c>
      <c r="P574" s="119">
        <v>5.6</v>
      </c>
      <c r="Q574" s="130">
        <v>6.8518826571241298E-6</v>
      </c>
      <c r="S574" s="129">
        <v>559</v>
      </c>
      <c r="T574" s="119">
        <v>5.6</v>
      </c>
      <c r="U574" s="130">
        <v>5.5385544523707303E-4</v>
      </c>
      <c r="W574" s="129">
        <v>559</v>
      </c>
      <c r="X574" s="119">
        <v>5.6</v>
      </c>
      <c r="Y574" s="130">
        <v>7.9546698514825395E-5</v>
      </c>
    </row>
    <row r="575" spans="3:25" x14ac:dyDescent="0.25">
      <c r="C575" s="129">
        <v>560</v>
      </c>
      <c r="D575" s="118">
        <v>5.61</v>
      </c>
      <c r="E575" s="130">
        <v>7.2316127496698497E-6</v>
      </c>
      <c r="G575" s="129">
        <v>560</v>
      </c>
      <c r="H575" s="119">
        <v>5.61</v>
      </c>
      <c r="I575" s="130">
        <v>7.2608817906466296E-6</v>
      </c>
      <c r="K575" s="129">
        <v>560</v>
      </c>
      <c r="L575" s="119">
        <v>5.61</v>
      </c>
      <c r="M575" s="130">
        <v>4.1776958214002903E-5</v>
      </c>
      <c r="O575" s="129">
        <v>560</v>
      </c>
      <c r="P575" s="119">
        <v>5.61</v>
      </c>
      <c r="Q575" s="130">
        <v>6.8287603634755303E-6</v>
      </c>
      <c r="S575" s="129">
        <v>560</v>
      </c>
      <c r="T575" s="119">
        <v>5.61</v>
      </c>
      <c r="U575" s="130">
        <v>5.5210631141774295E-4</v>
      </c>
      <c r="W575" s="129">
        <v>560</v>
      </c>
      <c r="X575" s="119">
        <v>5.61</v>
      </c>
      <c r="Y575" s="130">
        <v>7.9271562162444397E-5</v>
      </c>
    </row>
    <row r="576" spans="3:25" x14ac:dyDescent="0.25">
      <c r="C576" s="129">
        <v>561</v>
      </c>
      <c r="D576" s="118">
        <v>5.62</v>
      </c>
      <c r="E576" s="130">
        <v>7.2063993080192503E-6</v>
      </c>
      <c r="G576" s="129">
        <v>561</v>
      </c>
      <c r="H576" s="119">
        <v>5.62</v>
      </c>
      <c r="I576" s="130">
        <v>7.2364202260504503E-6</v>
      </c>
      <c r="K576" s="129">
        <v>561</v>
      </c>
      <c r="L576" s="119">
        <v>5.62</v>
      </c>
      <c r="M576" s="130">
        <v>4.1603982278739103E-5</v>
      </c>
      <c r="O576" s="129">
        <v>561</v>
      </c>
      <c r="P576" s="119">
        <v>5.62</v>
      </c>
      <c r="Q576" s="130">
        <v>6.8057532072403002E-6</v>
      </c>
      <c r="S576" s="129">
        <v>561</v>
      </c>
      <c r="T576" s="119">
        <v>5.62</v>
      </c>
      <c r="U576" s="130">
        <v>5.5036512488813502E-4</v>
      </c>
      <c r="W576" s="129">
        <v>561</v>
      </c>
      <c r="X576" s="119">
        <v>5.62</v>
      </c>
      <c r="Y576" s="130">
        <v>7.8997851420194997E-5</v>
      </c>
    </row>
    <row r="577" spans="3:25" x14ac:dyDescent="0.25">
      <c r="C577" s="129">
        <v>562</v>
      </c>
      <c r="D577" s="118">
        <v>5.63</v>
      </c>
      <c r="E577" s="130">
        <v>7.1813177058306203E-6</v>
      </c>
      <c r="G577" s="129">
        <v>562</v>
      </c>
      <c r="H577" s="119">
        <v>5.63</v>
      </c>
      <c r="I577" s="130">
        <v>7.2120803146793699E-6</v>
      </c>
      <c r="K577" s="129">
        <v>562</v>
      </c>
      <c r="L577" s="119">
        <v>5.63</v>
      </c>
      <c r="M577" s="130">
        <v>4.1432082737936903E-5</v>
      </c>
      <c r="O577" s="129">
        <v>562</v>
      </c>
      <c r="P577" s="119">
        <v>5.63</v>
      </c>
      <c r="Q577" s="130">
        <v>6.7828636338912697E-6</v>
      </c>
      <c r="S577" s="129">
        <v>562</v>
      </c>
      <c r="T577" s="119">
        <v>5.63</v>
      </c>
      <c r="U577" s="130">
        <v>5.4863183987139698E-4</v>
      </c>
      <c r="W577" s="129">
        <v>562</v>
      </c>
      <c r="X577" s="119">
        <v>5.63</v>
      </c>
      <c r="Y577" s="130">
        <v>7.8725556388841401E-5</v>
      </c>
    </row>
    <row r="578" spans="3:25" x14ac:dyDescent="0.25">
      <c r="C578" s="129">
        <v>563</v>
      </c>
      <c r="D578" s="118">
        <v>5.64</v>
      </c>
      <c r="E578" s="130">
        <v>7.1563670201319601E-6</v>
      </c>
      <c r="G578" s="129">
        <v>563</v>
      </c>
      <c r="H578" s="119">
        <v>5.64</v>
      </c>
      <c r="I578" s="130">
        <v>7.1878612637538102E-6</v>
      </c>
      <c r="K578" s="129">
        <v>563</v>
      </c>
      <c r="L578" s="119">
        <v>5.64</v>
      </c>
      <c r="M578" s="130">
        <v>4.1261250729040601E-5</v>
      </c>
      <c r="O578" s="129">
        <v>563</v>
      </c>
      <c r="P578" s="119">
        <v>5.64</v>
      </c>
      <c r="Q578" s="130">
        <v>6.7600924231686502E-6</v>
      </c>
      <c r="S578" s="129">
        <v>563</v>
      </c>
      <c r="T578" s="119">
        <v>5.64</v>
      </c>
      <c r="U578" s="130">
        <v>5.46906410899275E-4</v>
      </c>
      <c r="W578" s="129">
        <v>563</v>
      </c>
      <c r="X578" s="119">
        <v>5.64</v>
      </c>
      <c r="Y578" s="130">
        <v>7.8454667256122403E-5</v>
      </c>
    </row>
    <row r="579" spans="3:25" x14ac:dyDescent="0.25">
      <c r="C579" s="129">
        <v>564</v>
      </c>
      <c r="D579" s="118">
        <v>5.65</v>
      </c>
      <c r="E579" s="130">
        <v>7.1315463360983996E-6</v>
      </c>
      <c r="G579" s="129">
        <v>564</v>
      </c>
      <c r="H579" s="119">
        <v>5.65</v>
      </c>
      <c r="I579" s="130">
        <v>7.1637622868279498E-6</v>
      </c>
      <c r="K579" s="129">
        <v>564</v>
      </c>
      <c r="L579" s="119">
        <v>5.65</v>
      </c>
      <c r="M579" s="130">
        <v>4.1091477479519698E-5</v>
      </c>
      <c r="O579" s="129">
        <v>564</v>
      </c>
      <c r="P579" s="119">
        <v>5.65</v>
      </c>
      <c r="Q579" s="130">
        <v>6.7374340234476098E-6</v>
      </c>
      <c r="S579" s="129">
        <v>564</v>
      </c>
      <c r="T579" s="119">
        <v>5.65</v>
      </c>
      <c r="U579" s="130">
        <v>5.4518879280983997E-4</v>
      </c>
      <c r="W579" s="129">
        <v>564</v>
      </c>
      <c r="X579" s="119">
        <v>5.65</v>
      </c>
      <c r="Y579" s="130">
        <v>7.8185174295815205E-5</v>
      </c>
    </row>
    <row r="580" spans="3:25" x14ac:dyDescent="0.25">
      <c r="C580" s="129">
        <v>565</v>
      </c>
      <c r="D580" s="118">
        <v>5.66</v>
      </c>
      <c r="E580" s="130">
        <v>7.1068547469648201E-6</v>
      </c>
      <c r="G580" s="129">
        <v>565</v>
      </c>
      <c r="H580" s="119">
        <v>5.66</v>
      </c>
      <c r="I580" s="130">
        <v>7.1397826037303299E-6</v>
      </c>
      <c r="K580" s="129">
        <v>565</v>
      </c>
      <c r="L580" s="119">
        <v>5.66</v>
      </c>
      <c r="M580" s="130">
        <v>4.0922754305788301E-5</v>
      </c>
      <c r="O580" s="129">
        <v>565</v>
      </c>
      <c r="P580" s="119">
        <v>5.66</v>
      </c>
      <c r="Q580" s="130">
        <v>6.7148877031152302E-6</v>
      </c>
      <c r="S580" s="129">
        <v>565</v>
      </c>
      <c r="T580" s="119">
        <v>5.66</v>
      </c>
      <c r="U580" s="130">
        <v>5.4347894074524203E-4</v>
      </c>
      <c r="W580" s="129">
        <v>565</v>
      </c>
      <c r="X580" s="119">
        <v>5.66</v>
      </c>
      <c r="Y580" s="130">
        <v>7.7917067866813196E-5</v>
      </c>
    </row>
    <row r="581" spans="3:25" x14ac:dyDescent="0.25">
      <c r="C581" s="129">
        <v>566</v>
      </c>
      <c r="D581" s="118">
        <v>5.67</v>
      </c>
      <c r="E581" s="130">
        <v>7.0822913539395698E-6</v>
      </c>
      <c r="G581" s="129">
        <v>566</v>
      </c>
      <c r="H581" s="119">
        <v>5.67</v>
      </c>
      <c r="I581" s="130">
        <v>7.1159214405050499E-6</v>
      </c>
      <c r="K581" s="129">
        <v>566</v>
      </c>
      <c r="L581" s="119">
        <v>5.67</v>
      </c>
      <c r="M581" s="130">
        <v>4.0755072612140203E-5</v>
      </c>
      <c r="O581" s="129">
        <v>566</v>
      </c>
      <c r="P581" s="119">
        <v>5.67</v>
      </c>
      <c r="Q581" s="130">
        <v>6.69245273636415E-6</v>
      </c>
      <c r="S581" s="129">
        <v>566</v>
      </c>
      <c r="T581" s="119">
        <v>5.67</v>
      </c>
      <c r="U581" s="130">
        <v>5.4177681014946303E-4</v>
      </c>
      <c r="W581" s="129">
        <v>566</v>
      </c>
      <c r="X581" s="119">
        <v>5.67</v>
      </c>
      <c r="Y581" s="130">
        <v>7.7650338412216398E-5</v>
      </c>
    </row>
    <row r="582" spans="3:25" x14ac:dyDescent="0.25">
      <c r="C582" s="129">
        <v>567</v>
      </c>
      <c r="D582" s="118">
        <v>5.68</v>
      </c>
      <c r="E582" s="130">
        <v>7.0578552661191402E-6</v>
      </c>
      <c r="G582" s="129">
        <v>567</v>
      </c>
      <c r="H582" s="119">
        <v>5.68</v>
      </c>
      <c r="I582" s="130">
        <v>7.0921780293537602E-6</v>
      </c>
      <c r="K582" s="129">
        <v>567</v>
      </c>
      <c r="L582" s="119">
        <v>5.68</v>
      </c>
      <c r="M582" s="130">
        <v>4.0588423889698101E-5</v>
      </c>
      <c r="O582" s="129">
        <v>567</v>
      </c>
      <c r="P582" s="119">
        <v>5.68</v>
      </c>
      <c r="Q582" s="130">
        <v>6.6701284031387403E-6</v>
      </c>
      <c r="S582" s="129">
        <v>567</v>
      </c>
      <c r="T582" s="119">
        <v>5.68</v>
      </c>
      <c r="U582" s="130">
        <v>5.4008235676610895E-4</v>
      </c>
      <c r="W582" s="129">
        <v>567</v>
      </c>
      <c r="X582" s="119">
        <v>5.68</v>
      </c>
      <c r="Y582" s="130">
        <v>7.73849764584305E-5</v>
      </c>
    </row>
    <row r="583" spans="3:25" x14ac:dyDescent="0.25">
      <c r="C583" s="129">
        <v>568</v>
      </c>
      <c r="D583" s="118">
        <v>5.69</v>
      </c>
      <c r="E583" s="130">
        <v>7.0335456004041998E-6</v>
      </c>
      <c r="G583" s="129">
        <v>568</v>
      </c>
      <c r="H583" s="119">
        <v>5.69</v>
      </c>
      <c r="I583" s="130">
        <v>7.0685516085780604E-6</v>
      </c>
      <c r="K583" s="129">
        <v>568</v>
      </c>
      <c r="L583" s="119">
        <v>5.69</v>
      </c>
      <c r="M583" s="130">
        <v>4.0422799715377897E-5</v>
      </c>
      <c r="O583" s="129">
        <v>568</v>
      </c>
      <c r="P583" s="119">
        <v>5.69</v>
      </c>
      <c r="Q583" s="130">
        <v>6.6479139890816804E-6</v>
      </c>
      <c r="S583" s="129">
        <v>568</v>
      </c>
      <c r="T583" s="119">
        <v>5.69</v>
      </c>
      <c r="U583" s="130">
        <v>5.3839553663619696E-4</v>
      </c>
      <c r="W583" s="129">
        <v>568</v>
      </c>
      <c r="X583" s="119">
        <v>5.69</v>
      </c>
      <c r="Y583" s="130">
        <v>7.7120972614281601E-5</v>
      </c>
    </row>
    <row r="584" spans="3:25" x14ac:dyDescent="0.25">
      <c r="C584" s="129">
        <v>569</v>
      </c>
      <c r="D584" s="118">
        <v>5.7</v>
      </c>
      <c r="E584" s="130">
        <v>7.0093614814163401E-6</v>
      </c>
      <c r="G584" s="129">
        <v>569</v>
      </c>
      <c r="H584" s="119">
        <v>5.7</v>
      </c>
      <c r="I584" s="130">
        <v>7.04504142252266E-6</v>
      </c>
      <c r="K584" s="129">
        <v>569</v>
      </c>
      <c r="L584" s="119">
        <v>5.7</v>
      </c>
      <c r="M584" s="130">
        <v>4.0258191750865897E-5</v>
      </c>
      <c r="O584" s="129">
        <v>569</v>
      </c>
      <c r="P584" s="119">
        <v>5.7</v>
      </c>
      <c r="Q584" s="130">
        <v>6.6258087854813902E-6</v>
      </c>
      <c r="S584" s="129">
        <v>569</v>
      </c>
      <c r="T584" s="119">
        <v>5.7</v>
      </c>
      <c r="U584" s="130">
        <v>5.3671630609597703E-4</v>
      </c>
      <c r="W584" s="129">
        <v>569</v>
      </c>
      <c r="X584" s="119">
        <v>5.7</v>
      </c>
      <c r="Y584" s="130">
        <v>7.6858317570137696E-5</v>
      </c>
    </row>
    <row r="585" spans="3:25" x14ac:dyDescent="0.25">
      <c r="C585" s="129">
        <v>570</v>
      </c>
      <c r="D585" s="118">
        <v>5.71</v>
      </c>
      <c r="E585" s="130">
        <v>6.9853020414162201E-6</v>
      </c>
      <c r="G585" s="129">
        <v>570</v>
      </c>
      <c r="H585" s="119">
        <v>5.71</v>
      </c>
      <c r="I585" s="130">
        <v>7.02164672151909E-6</v>
      </c>
      <c r="K585" s="129">
        <v>570</v>
      </c>
      <c r="L585" s="119">
        <v>5.71</v>
      </c>
      <c r="M585" s="130">
        <v>4.0094591741612002E-5</v>
      </c>
      <c r="O585" s="129">
        <v>570</v>
      </c>
      <c r="P585" s="119">
        <v>5.71</v>
      </c>
      <c r="Q585" s="130">
        <v>6.6038120892196902E-6</v>
      </c>
      <c r="S585" s="129">
        <v>570</v>
      </c>
      <c r="T585" s="119">
        <v>5.71</v>
      </c>
      <c r="U585" s="130">
        <v>5.3504462177475E-4</v>
      </c>
      <c r="W585" s="129">
        <v>570</v>
      </c>
      <c r="X585" s="119">
        <v>5.71</v>
      </c>
      <c r="Y585" s="130">
        <v>7.6597002097045098E-5</v>
      </c>
    </row>
    <row r="586" spans="3:25" x14ac:dyDescent="0.25">
      <c r="C586" s="129">
        <v>571</v>
      </c>
      <c r="D586" s="118">
        <v>5.72</v>
      </c>
      <c r="E586" s="130">
        <v>6.9613664202224204E-6</v>
      </c>
      <c r="G586" s="129">
        <v>571</v>
      </c>
      <c r="H586" s="119">
        <v>5.72</v>
      </c>
      <c r="I586" s="130">
        <v>6.9983667618299303E-6</v>
      </c>
      <c r="K586" s="129">
        <v>571</v>
      </c>
      <c r="L586" s="119">
        <v>5.72</v>
      </c>
      <c r="M586" s="130">
        <v>3.9931991515834098E-5</v>
      </c>
      <c r="O586" s="129">
        <v>571</v>
      </c>
      <c r="P586" s="119">
        <v>5.72</v>
      </c>
      <c r="Q586" s="130">
        <v>6.5819232027201802E-6</v>
      </c>
      <c r="S586" s="129">
        <v>571</v>
      </c>
      <c r="T586" s="119">
        <v>5.72</v>
      </c>
      <c r="U586" s="130">
        <v>5.3338044059272102E-4</v>
      </c>
      <c r="W586" s="129">
        <v>571</v>
      </c>
      <c r="X586" s="119">
        <v>5.72</v>
      </c>
      <c r="Y586" s="130">
        <v>7.6337017045873296E-5</v>
      </c>
    </row>
    <row r="587" spans="3:25" x14ac:dyDescent="0.25">
      <c r="C587" s="129">
        <v>572</v>
      </c>
      <c r="D587" s="118">
        <v>5.73</v>
      </c>
      <c r="E587" s="130">
        <v>6.9375537651316299E-6</v>
      </c>
      <c r="G587" s="129">
        <v>572</v>
      </c>
      <c r="H587" s="119">
        <v>5.73</v>
      </c>
      <c r="I587" s="130">
        <v>6.9752008055937997E-6</v>
      </c>
      <c r="K587" s="129">
        <v>572</v>
      </c>
      <c r="L587" s="119">
        <v>5.73</v>
      </c>
      <c r="M587" s="130">
        <v>3.9770382983539E-5</v>
      </c>
      <c r="O587" s="129">
        <v>572</v>
      </c>
      <c r="P587" s="119">
        <v>5.73</v>
      </c>
      <c r="Q587" s="130">
        <v>6.5601414338971798E-6</v>
      </c>
      <c r="S587" s="129">
        <v>572</v>
      </c>
      <c r="T587" s="119">
        <v>5.73</v>
      </c>
      <c r="U587" s="130">
        <v>5.3172371975885604E-4</v>
      </c>
      <c r="W587" s="129">
        <v>572</v>
      </c>
      <c r="X587" s="119">
        <v>5.73</v>
      </c>
      <c r="Y587" s="130">
        <v>7.6078353346472198E-5</v>
      </c>
    </row>
    <row r="588" spans="3:25" x14ac:dyDescent="0.25">
      <c r="C588" s="129">
        <v>573</v>
      </c>
      <c r="D588" s="118">
        <v>5.74</v>
      </c>
      <c r="E588" s="130">
        <v>6.9138632308395103E-6</v>
      </c>
      <c r="G588" s="129">
        <v>573</v>
      </c>
      <c r="H588" s="119">
        <v>5.74</v>
      </c>
      <c r="I588" s="130">
        <v>6.9521481207708101E-6</v>
      </c>
      <c r="K588" s="129">
        <v>573</v>
      </c>
      <c r="L588" s="119">
        <v>5.74</v>
      </c>
      <c r="M588" s="130">
        <v>3.9609758135552702E-5</v>
      </c>
      <c r="O588" s="129">
        <v>573</v>
      </c>
      <c r="P588" s="119">
        <v>5.74</v>
      </c>
      <c r="Q588" s="130">
        <v>6.5384660961050897E-6</v>
      </c>
      <c r="S588" s="129">
        <v>573</v>
      </c>
      <c r="T588" s="119">
        <v>5.74</v>
      </c>
      <c r="U588" s="130">
        <v>5.3007441676875997E-4</v>
      </c>
      <c r="W588" s="129">
        <v>573</v>
      </c>
      <c r="X588" s="119">
        <v>5.74</v>
      </c>
      <c r="Y588" s="130">
        <v>7.5821002006838805E-5</v>
      </c>
    </row>
    <row r="589" spans="3:25" x14ac:dyDescent="0.25">
      <c r="C589" s="129">
        <v>574</v>
      </c>
      <c r="D589" s="118">
        <v>5.75</v>
      </c>
      <c r="E589" s="130">
        <v>6.8902939793628302E-6</v>
      </c>
      <c r="G589" s="129">
        <v>574</v>
      </c>
      <c r="H589" s="119">
        <v>5.75</v>
      </c>
      <c r="I589" s="130">
        <v>6.9292079810885502E-6</v>
      </c>
      <c r="K589" s="129">
        <v>574</v>
      </c>
      <c r="L589" s="119">
        <v>5.75</v>
      </c>
      <c r="M589" s="130">
        <v>3.9450109042568903E-5</v>
      </c>
      <c r="O589" s="129">
        <v>574</v>
      </c>
      <c r="P589" s="119">
        <v>5.75</v>
      </c>
      <c r="Q589" s="130">
        <v>6.5168965080883903E-6</v>
      </c>
      <c r="S589" s="129">
        <v>574</v>
      </c>
      <c r="T589" s="119">
        <v>5.75</v>
      </c>
      <c r="U589" s="130">
        <v>5.2843248940256796E-4</v>
      </c>
      <c r="W589" s="129">
        <v>574</v>
      </c>
      <c r="X589" s="119">
        <v>5.75</v>
      </c>
      <c r="Y589" s="130">
        <v>7.5564954112295298E-5</v>
      </c>
    </row>
    <row r="590" spans="3:25" x14ac:dyDescent="0.25">
      <c r="C590" s="129">
        <v>575</v>
      </c>
      <c r="D590" s="118">
        <v>5.76</v>
      </c>
      <c r="E590" s="130">
        <v>6.8668451799624799E-6</v>
      </c>
      <c r="G590" s="129">
        <v>575</v>
      </c>
      <c r="H590" s="119">
        <v>5.76</v>
      </c>
      <c r="I590" s="130">
        <v>6.9063796659888202E-6</v>
      </c>
      <c r="K590" s="129">
        <v>575</v>
      </c>
      <c r="L590" s="119">
        <v>5.76</v>
      </c>
      <c r="M590" s="130">
        <v>3.9291427854205197E-5</v>
      </c>
      <c r="O590" s="129">
        <v>575</v>
      </c>
      <c r="P590" s="119">
        <v>5.76</v>
      </c>
      <c r="Q590" s="130">
        <v>6.4954319939320403E-6</v>
      </c>
      <c r="S590" s="129">
        <v>575</v>
      </c>
      <c r="T590" s="119">
        <v>5.76</v>
      </c>
      <c r="U590" s="130">
        <v>5.2679789572284905E-4</v>
      </c>
      <c r="W590" s="129">
        <v>575</v>
      </c>
      <c r="X590" s="119">
        <v>5.76</v>
      </c>
      <c r="Y590" s="130">
        <v>7.5310200824677196E-5</v>
      </c>
    </row>
    <row r="591" spans="3:25" x14ac:dyDescent="0.25">
      <c r="C591" s="129">
        <v>576</v>
      </c>
      <c r="D591" s="118">
        <v>5.77</v>
      </c>
      <c r="E591" s="130">
        <v>6.8435160090672702E-6</v>
      </c>
      <c r="G591" s="129">
        <v>576</v>
      </c>
      <c r="H591" s="119">
        <v>5.77</v>
      </c>
      <c r="I591" s="130">
        <v>6.8836624605746996E-6</v>
      </c>
      <c r="K591" s="129">
        <v>576</v>
      </c>
      <c r="L591" s="119">
        <v>5.77</v>
      </c>
      <c r="M591" s="130">
        <v>3.9133706798076399E-5</v>
      </c>
      <c r="O591" s="129">
        <v>576</v>
      </c>
      <c r="P591" s="119">
        <v>5.77</v>
      </c>
      <c r="Q591" s="130">
        <v>6.4740718830125701E-6</v>
      </c>
      <c r="S591" s="129">
        <v>576</v>
      </c>
      <c r="T591" s="119">
        <v>5.77</v>
      </c>
      <c r="U591" s="130">
        <v>5.2517059407253697E-4</v>
      </c>
      <c r="W591" s="129">
        <v>576</v>
      </c>
      <c r="X591" s="119">
        <v>5.77</v>
      </c>
      <c r="Y591" s="130">
        <v>7.5056733381531306E-5</v>
      </c>
    </row>
    <row r="592" spans="3:25" x14ac:dyDescent="0.25">
      <c r="C592" s="129">
        <v>577</v>
      </c>
      <c r="D592" s="118">
        <v>5.78</v>
      </c>
      <c r="E592" s="130">
        <v>6.8203056501989999E-6</v>
      </c>
      <c r="G592" s="129">
        <v>577</v>
      </c>
      <c r="H592" s="119">
        <v>5.78</v>
      </c>
      <c r="I592" s="130">
        <v>6.8610556555583802E-6</v>
      </c>
      <c r="K592" s="129">
        <v>577</v>
      </c>
      <c r="L592" s="119">
        <v>5.78</v>
      </c>
      <c r="M592" s="130">
        <v>3.8976938178877299E-5</v>
      </c>
      <c r="O592" s="129">
        <v>577</v>
      </c>
      <c r="P592" s="119">
        <v>5.78</v>
      </c>
      <c r="Q592" s="130">
        <v>6.4528155099494601E-6</v>
      </c>
      <c r="S592" s="129">
        <v>577</v>
      </c>
      <c r="T592" s="119">
        <v>5.78</v>
      </c>
      <c r="U592" s="130">
        <v>5.2355054307286198E-4</v>
      </c>
      <c r="W592" s="129">
        <v>577</v>
      </c>
      <c r="X592" s="119">
        <v>5.78</v>
      </c>
      <c r="Y592" s="130">
        <v>7.4804543095323796E-5</v>
      </c>
    </row>
    <row r="593" spans="3:25" x14ac:dyDescent="0.25">
      <c r="C593" s="129">
        <v>578</v>
      </c>
      <c r="D593" s="118">
        <v>5.79</v>
      </c>
      <c r="E593" s="130">
        <v>6.7972132938981698E-6</v>
      </c>
      <c r="G593" s="129">
        <v>578</v>
      </c>
      <c r="H593" s="119">
        <v>5.79</v>
      </c>
      <c r="I593" s="130">
        <v>6.83855854720941E-6</v>
      </c>
      <c r="K593" s="129">
        <v>578</v>
      </c>
      <c r="L593" s="119">
        <v>5.79</v>
      </c>
      <c r="M593" s="130">
        <v>3.8821114377478903E-5</v>
      </c>
      <c r="O593" s="129">
        <v>578</v>
      </c>
      <c r="P593" s="119">
        <v>5.79</v>
      </c>
      <c r="Q593" s="130">
        <v>6.4316622145571699E-6</v>
      </c>
      <c r="S593" s="129">
        <v>578</v>
      </c>
      <c r="T593" s="119">
        <v>5.79</v>
      </c>
      <c r="U593" s="130">
        <v>5.2193770162130997E-4</v>
      </c>
      <c r="W593" s="129">
        <v>578</v>
      </c>
      <c r="X593" s="119">
        <v>5.79</v>
      </c>
      <c r="Y593" s="130">
        <v>7.4553621352658998E-5</v>
      </c>
    </row>
    <row r="594" spans="3:25" x14ac:dyDescent="0.25">
      <c r="C594" s="129">
        <v>579</v>
      </c>
      <c r="D594" s="118">
        <v>5.8</v>
      </c>
      <c r="E594" s="130">
        <v>6.7742381376507899E-6</v>
      </c>
      <c r="G594" s="129">
        <v>579</v>
      </c>
      <c r="H594" s="119">
        <v>5.8</v>
      </c>
      <c r="I594" s="130">
        <v>6.8161704373034803E-6</v>
      </c>
      <c r="K594" s="129">
        <v>579</v>
      </c>
      <c r="L594" s="119">
        <v>5.8</v>
      </c>
      <c r="M594" s="130">
        <v>3.8666227850038301E-5</v>
      </c>
      <c r="O594" s="129">
        <v>579</v>
      </c>
      <c r="P594" s="119">
        <v>5.8</v>
      </c>
      <c r="Q594" s="130">
        <v>6.4106113417976802E-6</v>
      </c>
      <c r="S594" s="129">
        <v>579</v>
      </c>
      <c r="T594" s="119">
        <v>5.8</v>
      </c>
      <c r="U594" s="130">
        <v>5.2033202888958601E-4</v>
      </c>
      <c r="W594" s="129">
        <v>579</v>
      </c>
      <c r="X594" s="119">
        <v>5.8</v>
      </c>
      <c r="Y594" s="130">
        <v>7.4303959613506302E-5</v>
      </c>
    </row>
    <row r="595" spans="3:25" x14ac:dyDescent="0.25">
      <c r="C595" s="129">
        <v>580</v>
      </c>
      <c r="D595" s="118">
        <v>5.81</v>
      </c>
      <c r="E595" s="130">
        <v>6.75137938581602E-6</v>
      </c>
      <c r="G595" s="129">
        <v>580</v>
      </c>
      <c r="H595" s="119">
        <v>5.81</v>
      </c>
      <c r="I595" s="130">
        <v>6.7938906330718704E-6</v>
      </c>
      <c r="K595" s="129">
        <v>580</v>
      </c>
      <c r="L595" s="119">
        <v>5.81</v>
      </c>
      <c r="M595" s="130">
        <v>3.8512271127117197E-5</v>
      </c>
      <c r="O595" s="129">
        <v>580</v>
      </c>
      <c r="P595" s="119">
        <v>5.81</v>
      </c>
      <c r="Q595" s="130">
        <v>6.3896622417334303E-6</v>
      </c>
      <c r="S595" s="129">
        <v>580</v>
      </c>
      <c r="T595" s="119">
        <v>5.81</v>
      </c>
      <c r="U595" s="130">
        <v>5.1873348432159895E-4</v>
      </c>
      <c r="W595" s="129">
        <v>580</v>
      </c>
      <c r="X595" s="119">
        <v>5.81</v>
      </c>
      <c r="Y595" s="130">
        <v>7.4055549410439298E-5</v>
      </c>
    </row>
    <row r="596" spans="3:25" x14ac:dyDescent="0.25">
      <c r="C596" s="129">
        <v>581</v>
      </c>
      <c r="D596" s="118">
        <v>5.82</v>
      </c>
      <c r="E596" s="130">
        <v>6.7286362495546896E-6</v>
      </c>
      <c r="G596" s="129">
        <v>581</v>
      </c>
      <c r="H596" s="119">
        <v>5.82</v>
      </c>
      <c r="I596" s="130">
        <v>6.7717184471513E-6</v>
      </c>
      <c r="K596" s="129">
        <v>581</v>
      </c>
      <c r="L596" s="119">
        <v>5.82</v>
      </c>
      <c r="M596" s="130">
        <v>3.8359236812815502E-5</v>
      </c>
      <c r="O596" s="129">
        <v>581</v>
      </c>
      <c r="P596" s="119">
        <v>5.82</v>
      </c>
      <c r="Q596" s="130">
        <v>6.3688142694807902E-6</v>
      </c>
      <c r="S596" s="129">
        <v>581</v>
      </c>
      <c r="T596" s="119">
        <v>5.82</v>
      </c>
      <c r="U596" s="130">
        <v>5.1714202763146803E-4</v>
      </c>
      <c r="W596" s="129">
        <v>581</v>
      </c>
      <c r="X596" s="119">
        <v>5.82</v>
      </c>
      <c r="Y596" s="130">
        <v>7.3808382347879698E-5</v>
      </c>
    </row>
    <row r="597" spans="3:25" x14ac:dyDescent="0.25">
      <c r="C597" s="129">
        <v>582</v>
      </c>
      <c r="D597" s="118">
        <v>5.83</v>
      </c>
      <c r="E597" s="130">
        <v>6.7060079467587997E-6</v>
      </c>
      <c r="G597" s="129">
        <v>582</v>
      </c>
      <c r="H597" s="119">
        <v>5.83</v>
      </c>
      <c r="I597" s="130">
        <v>6.7496531975343604E-6</v>
      </c>
      <c r="K597" s="129">
        <v>582</v>
      </c>
      <c r="L597" s="119">
        <v>5.83</v>
      </c>
      <c r="M597" s="130">
        <v>3.8207117583914497E-5</v>
      </c>
      <c r="O597" s="129">
        <v>582</v>
      </c>
      <c r="P597" s="119">
        <v>5.83</v>
      </c>
      <c r="Q597" s="130">
        <v>6.3480667851639902E-6</v>
      </c>
      <c r="S597" s="129">
        <v>582</v>
      </c>
      <c r="T597" s="119">
        <v>5.83</v>
      </c>
      <c r="U597" s="130">
        <v>5.1555761880152796E-4</v>
      </c>
      <c r="W597" s="129">
        <v>582</v>
      </c>
      <c r="X597" s="119">
        <v>5.83</v>
      </c>
      <c r="Y597" s="130">
        <v>7.3562450101357496E-5</v>
      </c>
    </row>
    <row r="598" spans="3:25" x14ac:dyDescent="0.25">
      <c r="C598" s="129">
        <v>583</v>
      </c>
      <c r="D598" s="118">
        <v>5.84</v>
      </c>
      <c r="E598" s="130">
        <v>6.6834937019816904E-6</v>
      </c>
      <c r="G598" s="129">
        <v>583</v>
      </c>
      <c r="H598" s="119">
        <v>5.84</v>
      </c>
      <c r="I598" s="130">
        <v>6.7276942075204499E-6</v>
      </c>
      <c r="K598" s="129">
        <v>583</v>
      </c>
      <c r="L598" s="119">
        <v>5.84</v>
      </c>
      <c r="M598" s="130">
        <v>3.8055906189032403E-5</v>
      </c>
      <c r="O598" s="129">
        <v>583</v>
      </c>
      <c r="P598" s="119">
        <v>5.84</v>
      </c>
      <c r="Q598" s="130">
        <v>6.3274191538696099E-6</v>
      </c>
      <c r="S598" s="129">
        <v>583</v>
      </c>
      <c r="T598" s="119">
        <v>5.84</v>
      </c>
      <c r="U598" s="130">
        <v>5.1398021808036402E-4</v>
      </c>
      <c r="W598" s="129">
        <v>583</v>
      </c>
      <c r="X598" s="119">
        <v>5.84</v>
      </c>
      <c r="Y598" s="130">
        <v>7.3317744416772599E-5</v>
      </c>
    </row>
    <row r="599" spans="3:25" x14ac:dyDescent="0.25">
      <c r="C599" s="129">
        <v>584</v>
      </c>
      <c r="D599" s="118">
        <v>5.85</v>
      </c>
      <c r="E599" s="130">
        <v>6.6610927463692998E-6</v>
      </c>
      <c r="G599" s="129">
        <v>584</v>
      </c>
      <c r="H599" s="119">
        <v>5.85</v>
      </c>
      <c r="I599" s="130">
        <v>6.7058408056672002E-6</v>
      </c>
      <c r="K599" s="129">
        <v>584</v>
      </c>
      <c r="L599" s="119">
        <v>5.85</v>
      </c>
      <c r="M599" s="130">
        <v>3.7905595447791101E-5</v>
      </c>
      <c r="O599" s="129">
        <v>584</v>
      </c>
      <c r="P599" s="119">
        <v>5.85</v>
      </c>
      <c r="Q599" s="130">
        <v>6.3068707456014398E-6</v>
      </c>
      <c r="S599" s="129">
        <v>584</v>
      </c>
      <c r="T599" s="119">
        <v>5.85</v>
      </c>
      <c r="U599" s="130">
        <v>5.1240978598084803E-4</v>
      </c>
      <c r="W599" s="129">
        <v>584</v>
      </c>
      <c r="X599" s="119">
        <v>5.85</v>
      </c>
      <c r="Y599" s="130">
        <v>7.3074257109672296E-5</v>
      </c>
    </row>
    <row r="600" spans="3:25" x14ac:dyDescent="0.25">
      <c r="C600" s="129">
        <v>585</v>
      </c>
      <c r="D600" s="118">
        <v>5.86</v>
      </c>
      <c r="E600" s="130">
        <v>6.6388043175921202E-6</v>
      </c>
      <c r="G600" s="129">
        <v>585</v>
      </c>
      <c r="H600" s="119">
        <v>5.86</v>
      </c>
      <c r="I600" s="130">
        <v>6.6840923257424702E-6</v>
      </c>
      <c r="K600" s="129">
        <v>585</v>
      </c>
      <c r="L600" s="119">
        <v>5.86</v>
      </c>
      <c r="M600" s="130">
        <v>3.7756178249993097E-5</v>
      </c>
      <c r="O600" s="129">
        <v>585</v>
      </c>
      <c r="P600" s="119">
        <v>5.86</v>
      </c>
      <c r="Q600" s="130">
        <v>6.2864209352358096E-6</v>
      </c>
      <c r="S600" s="129">
        <v>585</v>
      </c>
      <c r="T600" s="119">
        <v>5.86</v>
      </c>
      <c r="U600" s="130">
        <v>5.1084628327820701E-4</v>
      </c>
      <c r="W600" s="129">
        <v>585</v>
      </c>
      <c r="X600" s="119">
        <v>5.86</v>
      </c>
      <c r="Y600" s="130">
        <v>7.2831980064531898E-5</v>
      </c>
    </row>
    <row r="601" spans="3:25" x14ac:dyDescent="0.25">
      <c r="C601" s="129">
        <v>586</v>
      </c>
      <c r="D601" s="118">
        <v>5.87</v>
      </c>
      <c r="E601" s="130">
        <v>6.6166276597779497E-6</v>
      </c>
      <c r="G601" s="129">
        <v>586</v>
      </c>
      <c r="H601" s="119">
        <v>5.87</v>
      </c>
      <c r="I601" s="130">
        <v>6.6624481066768002E-6</v>
      </c>
      <c r="K601" s="129">
        <v>586</v>
      </c>
      <c r="L601" s="119">
        <v>5.87</v>
      </c>
      <c r="M601" s="130">
        <v>3.7607647554811098E-5</v>
      </c>
      <c r="O601" s="129">
        <v>586</v>
      </c>
      <c r="P601" s="119">
        <v>5.87</v>
      </c>
      <c r="Q601" s="130">
        <v>6.2660691024774402E-6</v>
      </c>
      <c r="S601" s="129">
        <v>586</v>
      </c>
      <c r="T601" s="119">
        <v>5.87</v>
      </c>
      <c r="U601" s="130">
        <v>5.0928967100808905E-4</v>
      </c>
      <c r="W601" s="129">
        <v>586</v>
      </c>
      <c r="X601" s="119">
        <v>5.87</v>
      </c>
      <c r="Y601" s="130">
        <v>7.2590905234049905E-5</v>
      </c>
    </row>
    <row r="602" spans="3:25" x14ac:dyDescent="0.25">
      <c r="C602" s="129">
        <v>587</v>
      </c>
      <c r="D602" s="118">
        <v>5.88</v>
      </c>
      <c r="E602" s="130">
        <v>6.5945620234456803E-6</v>
      </c>
      <c r="G602" s="129">
        <v>587</v>
      </c>
      <c r="H602" s="119">
        <v>5.88</v>
      </c>
      <c r="I602" s="130">
        <v>6.6409074925163097E-6</v>
      </c>
      <c r="K602" s="129">
        <v>587</v>
      </c>
      <c r="L602" s="119">
        <v>5.88</v>
      </c>
      <c r="M602" s="130">
        <v>3.7459996389986599E-5</v>
      </c>
      <c r="O602" s="129">
        <v>587</v>
      </c>
      <c r="P602" s="119">
        <v>5.88</v>
      </c>
      <c r="Q602" s="130">
        <v>6.2458146318157196E-6</v>
      </c>
      <c r="S602" s="129">
        <v>587</v>
      </c>
      <c r="T602" s="119">
        <v>5.88</v>
      </c>
      <c r="U602" s="130">
        <v>5.0773991046465104E-4</v>
      </c>
      <c r="W602" s="129">
        <v>587</v>
      </c>
      <c r="X602" s="119">
        <v>5.88</v>
      </c>
      <c r="Y602" s="130">
        <v>7.2351024638446203E-5</v>
      </c>
    </row>
    <row r="603" spans="3:25" x14ac:dyDescent="0.25">
      <c r="C603" s="129">
        <v>588</v>
      </c>
      <c r="D603" s="118">
        <v>5.89</v>
      </c>
      <c r="E603" s="130">
        <v>6.5726066654395596E-6</v>
      </c>
      <c r="G603" s="129">
        <v>588</v>
      </c>
      <c r="H603" s="119">
        <v>5.89</v>
      </c>
      <c r="I603" s="130">
        <v>6.6194698323761696E-6</v>
      </c>
      <c r="K603" s="129">
        <v>588</v>
      </c>
      <c r="L603" s="119">
        <v>5.89</v>
      </c>
      <c r="M603" s="130">
        <v>3.7313217851040498E-5</v>
      </c>
      <c r="O603" s="129">
        <v>588</v>
      </c>
      <c r="P603" s="119">
        <v>5.89</v>
      </c>
      <c r="Q603" s="130">
        <v>6.2256569124814103E-6</v>
      </c>
      <c r="S603" s="129">
        <v>588</v>
      </c>
      <c r="T603" s="119">
        <v>5.89</v>
      </c>
      <c r="U603" s="130">
        <v>5.0619696319866199E-4</v>
      </c>
      <c r="W603" s="129">
        <v>588</v>
      </c>
      <c r="X603" s="119">
        <v>5.89</v>
      </c>
      <c r="Y603" s="130">
        <v>7.2112330364772001E-5</v>
      </c>
    </row>
    <row r="604" spans="3:25" x14ac:dyDescent="0.25">
      <c r="C604" s="129">
        <v>589</v>
      </c>
      <c r="D604" s="118">
        <v>5.9</v>
      </c>
      <c r="E604" s="130">
        <v>6.55076084886461E-6</v>
      </c>
      <c r="G604" s="129">
        <v>589</v>
      </c>
      <c r="H604" s="119">
        <v>5.9</v>
      </c>
      <c r="I604" s="130">
        <v>6.5981344803945803E-6</v>
      </c>
      <c r="K604" s="129">
        <v>589</v>
      </c>
      <c r="L604" s="119">
        <v>5.9</v>
      </c>
      <c r="M604" s="130">
        <v>3.7167305100492503E-5</v>
      </c>
      <c r="O604" s="129">
        <v>589</v>
      </c>
      <c r="P604" s="119">
        <v>5.9</v>
      </c>
      <c r="Q604" s="130">
        <v>6.2055953384038104E-6</v>
      </c>
      <c r="S604" s="129">
        <v>589</v>
      </c>
      <c r="T604" s="119">
        <v>5.9</v>
      </c>
      <c r="U604" s="130">
        <v>5.0466079101561898E-4</v>
      </c>
      <c r="W604" s="129">
        <v>589</v>
      </c>
      <c r="X604" s="119">
        <v>5.9</v>
      </c>
      <c r="Y604" s="130">
        <v>7.1874814566229297E-5</v>
      </c>
    </row>
    <row r="605" spans="3:25" x14ac:dyDescent="0.25">
      <c r="C605" s="129">
        <v>590</v>
      </c>
      <c r="D605" s="118">
        <v>5.91</v>
      </c>
      <c r="E605" s="130">
        <v>6.5290238430224996E-6</v>
      </c>
      <c r="G605" s="129">
        <v>590</v>
      </c>
      <c r="H605" s="119">
        <v>5.91</v>
      </c>
      <c r="I605" s="130">
        <v>6.5769007956870099E-6</v>
      </c>
      <c r="K605" s="129">
        <v>590</v>
      </c>
      <c r="L605" s="119">
        <v>5.91</v>
      </c>
      <c r="M605" s="130">
        <v>3.7022251367093297E-5</v>
      </c>
      <c r="O605" s="129">
        <v>590</v>
      </c>
      <c r="P605" s="119">
        <v>5.91</v>
      </c>
      <c r="Q605" s="130">
        <v>6.1856293081683797E-6</v>
      </c>
      <c r="S605" s="129">
        <v>590</v>
      </c>
      <c r="T605" s="119">
        <v>5.91</v>
      </c>
      <c r="U605" s="130">
        <v>5.0313135597387796E-4</v>
      </c>
      <c r="W605" s="129">
        <v>590</v>
      </c>
      <c r="X605" s="119">
        <v>5.91</v>
      </c>
      <c r="Y605" s="130">
        <v>7.1638469461494901E-5</v>
      </c>
    </row>
    <row r="606" spans="3:25" x14ac:dyDescent="0.25">
      <c r="C606" s="129">
        <v>591</v>
      </c>
      <c r="D606" s="118">
        <v>5.92</v>
      </c>
      <c r="E606" s="130">
        <v>6.5073949233485101E-6</v>
      </c>
      <c r="G606" s="129">
        <v>591</v>
      </c>
      <c r="H606" s="119">
        <v>5.92</v>
      </c>
      <c r="I606" s="130">
        <v>6.5557681423012496E-6</v>
      </c>
      <c r="K606" s="129">
        <v>591</v>
      </c>
      <c r="L606" s="119">
        <v>5.92</v>
      </c>
      <c r="M606" s="130">
        <v>3.6878049945064498E-5</v>
      </c>
      <c r="O606" s="129">
        <v>591</v>
      </c>
      <c r="P606" s="119">
        <v>5.92</v>
      </c>
      <c r="Q606" s="130">
        <v>6.16575822497476E-6</v>
      </c>
      <c r="S606" s="129">
        <v>591</v>
      </c>
      <c r="T606" s="119">
        <v>5.92</v>
      </c>
      <c r="U606" s="130">
        <v>5.0160862038279295E-4</v>
      </c>
      <c r="W606" s="129">
        <v>591</v>
      </c>
      <c r="X606" s="119">
        <v>5.92</v>
      </c>
      <c r="Y606" s="130">
        <v>7.1403287334055699E-5</v>
      </c>
    </row>
    <row r="607" spans="3:25" x14ac:dyDescent="0.25">
      <c r="C607" s="129">
        <v>592</v>
      </c>
      <c r="D607" s="118">
        <v>5.93</v>
      </c>
      <c r="E607" s="130">
        <v>6.4858733713488701E-6</v>
      </c>
      <c r="G607" s="129">
        <v>592</v>
      </c>
      <c r="H607" s="119">
        <v>5.93</v>
      </c>
      <c r="I607" s="130">
        <v>6.5347358891726697E-6</v>
      </c>
      <c r="K607" s="129">
        <v>592</v>
      </c>
      <c r="L607" s="119">
        <v>5.93</v>
      </c>
      <c r="M607" s="130">
        <v>3.6734694193349402E-5</v>
      </c>
      <c r="O607" s="129">
        <v>592</v>
      </c>
      <c r="P607" s="119">
        <v>5.93</v>
      </c>
      <c r="Q607" s="130">
        <v>6.1459814965952498E-6</v>
      </c>
      <c r="S607" s="129">
        <v>592</v>
      </c>
      <c r="T607" s="119">
        <v>5.93</v>
      </c>
      <c r="U607" s="130">
        <v>5.0009254680088305E-4</v>
      </c>
      <c r="W607" s="129">
        <v>592</v>
      </c>
      <c r="X607" s="119">
        <v>5.93</v>
      </c>
      <c r="Y607" s="130">
        <v>7.1169260531550404E-5</v>
      </c>
    </row>
    <row r="608" spans="3:25" x14ac:dyDescent="0.25">
      <c r="C608" s="129">
        <v>593</v>
      </c>
      <c r="D608" s="118">
        <v>5.94</v>
      </c>
      <c r="E608" s="130">
        <v>6.4644584745393199E-6</v>
      </c>
      <c r="G608" s="129">
        <v>593</v>
      </c>
      <c r="H608" s="119">
        <v>5.94</v>
      </c>
      <c r="I608" s="130">
        <v>6.5138034100799799E-6</v>
      </c>
      <c r="K608" s="129">
        <v>593</v>
      </c>
      <c r="L608" s="119">
        <v>5.94</v>
      </c>
      <c r="M608" s="130">
        <v>3.6592177534874203E-5</v>
      </c>
      <c r="O608" s="129">
        <v>593</v>
      </c>
      <c r="P608" s="119">
        <v>5.94</v>
      </c>
      <c r="Q608" s="130">
        <v>6.1262985353336399E-6</v>
      </c>
      <c r="S608" s="129">
        <v>593</v>
      </c>
      <c r="T608" s="119">
        <v>5.94</v>
      </c>
      <c r="U608" s="130">
        <v>4.9858309803399697E-4</v>
      </c>
      <c r="W608" s="129">
        <v>593</v>
      </c>
      <c r="X608" s="119">
        <v>5.94</v>
      </c>
      <c r="Y608" s="130">
        <v>7.0936381465120694E-5</v>
      </c>
    </row>
    <row r="609" spans="3:25" x14ac:dyDescent="0.25">
      <c r="C609" s="129">
        <v>594</v>
      </c>
      <c r="D609" s="118">
        <v>5.95</v>
      </c>
      <c r="E609" s="130">
        <v>6.4431495263839597E-6</v>
      </c>
      <c r="G609" s="129">
        <v>594</v>
      </c>
      <c r="H609" s="119">
        <v>5.95</v>
      </c>
      <c r="I609" s="130">
        <v>6.4929700836015199E-6</v>
      </c>
      <c r="K609" s="129">
        <v>594</v>
      </c>
      <c r="L609" s="119">
        <v>5.95</v>
      </c>
      <c r="M609" s="130">
        <v>3.6450493455818597E-5</v>
      </c>
      <c r="O609" s="129">
        <v>594</v>
      </c>
      <c r="P609" s="119">
        <v>5.95</v>
      </c>
      <c r="Q609" s="130">
        <v>6.1067087579846502E-6</v>
      </c>
      <c r="S609" s="129">
        <v>594</v>
      </c>
      <c r="T609" s="119">
        <v>5.95</v>
      </c>
      <c r="U609" s="130">
        <v>4.9708023713350305E-4</v>
      </c>
      <c r="W609" s="129">
        <v>594</v>
      </c>
      <c r="X609" s="119">
        <v>5.95</v>
      </c>
      <c r="Y609" s="130">
        <v>7.0704642608768206E-5</v>
      </c>
    </row>
    <row r="610" spans="3:25" x14ac:dyDescent="0.25">
      <c r="C610" s="129">
        <v>595</v>
      </c>
      <c r="D610" s="118">
        <v>5.96</v>
      </c>
      <c r="E610" s="130">
        <v>6.4219458262352002E-6</v>
      </c>
      <c r="G610" s="129">
        <v>595</v>
      </c>
      <c r="H610" s="119">
        <v>5.96</v>
      </c>
      <c r="I610" s="130">
        <v>6.4722352930719602E-6</v>
      </c>
      <c r="K610" s="129">
        <v>595</v>
      </c>
      <c r="L610" s="119">
        <v>5.96</v>
      </c>
      <c r="M610" s="130">
        <v>3.6309635504895101E-5</v>
      </c>
      <c r="O610" s="129">
        <v>595</v>
      </c>
      <c r="P610" s="119">
        <v>5.96</v>
      </c>
      <c r="Q610" s="130">
        <v>6.0872115857935402E-6</v>
      </c>
      <c r="S610" s="129">
        <v>595</v>
      </c>
      <c r="T610" s="119">
        <v>5.96</v>
      </c>
      <c r="U610" s="130">
        <v>4.9558392739448604E-4</v>
      </c>
      <c r="W610" s="129">
        <v>595</v>
      </c>
      <c r="X610" s="119">
        <v>5.96</v>
      </c>
      <c r="Y610" s="130">
        <v>7.0474036498721204E-5</v>
      </c>
    </row>
    <row r="611" spans="3:25" x14ac:dyDescent="0.25">
      <c r="C611" s="129">
        <v>596</v>
      </c>
      <c r="D611" s="118">
        <v>5.97</v>
      </c>
      <c r="E611" s="130">
        <v>6.4008466792741001E-6</v>
      </c>
      <c r="G611" s="129">
        <v>596</v>
      </c>
      <c r="H611" s="119">
        <v>5.97</v>
      </c>
      <c r="I611" s="130">
        <v>6.4515984265394704E-6</v>
      </c>
      <c r="K611" s="129">
        <v>596</v>
      </c>
      <c r="L611" s="119">
        <v>5.97</v>
      </c>
      <c r="M611" s="130">
        <v>3.6169597292638803E-5</v>
      </c>
      <c r="O611" s="129">
        <v>596</v>
      </c>
      <c r="P611" s="119">
        <v>5.97</v>
      </c>
      <c r="Q611" s="130">
        <v>6.0678064444162598E-6</v>
      </c>
      <c r="S611" s="129">
        <v>596</v>
      </c>
      <c r="T611" s="119">
        <v>5.97</v>
      </c>
      <c r="U611" s="130">
        <v>4.9409413235396204E-4</v>
      </c>
      <c r="W611" s="129">
        <v>596</v>
      </c>
      <c r="X611" s="119">
        <v>5.97</v>
      </c>
      <c r="Y611" s="130">
        <v>7.0244555732807605E-5</v>
      </c>
    </row>
    <row r="612" spans="3:25" x14ac:dyDescent="0.25">
      <c r="C612" s="129">
        <v>597</v>
      </c>
      <c r="D612" s="118">
        <v>5.98</v>
      </c>
      <c r="E612" s="130">
        <v>6.3798513964517904E-6</v>
      </c>
      <c r="G612" s="129">
        <v>597</v>
      </c>
      <c r="H612" s="119">
        <v>5.98</v>
      </c>
      <c r="I612" s="130">
        <v>6.4310627502982097E-6</v>
      </c>
      <c r="K612" s="129">
        <v>597</v>
      </c>
      <c r="L612" s="119">
        <v>5.98</v>
      </c>
      <c r="M612" s="130">
        <v>3.6030372490706098E-5</v>
      </c>
      <c r="O612" s="129">
        <v>597</v>
      </c>
      <c r="P612" s="119">
        <v>5.98</v>
      </c>
      <c r="Q612" s="130">
        <v>6.0484986542910704E-6</v>
      </c>
      <c r="S612" s="129">
        <v>597</v>
      </c>
      <c r="T612" s="119">
        <v>5.98</v>
      </c>
      <c r="U612" s="130">
        <v>4.9261081578910596E-4</v>
      </c>
      <c r="W612" s="129">
        <v>597</v>
      </c>
      <c r="X612" s="119">
        <v>5.98</v>
      </c>
      <c r="Y612" s="130">
        <v>7.0016192969836306E-5</v>
      </c>
    </row>
    <row r="613" spans="3:25" x14ac:dyDescent="0.25">
      <c r="C613" s="129">
        <v>598</v>
      </c>
      <c r="D613" s="118">
        <v>5.99</v>
      </c>
      <c r="E613" s="130">
        <v>6.3589592944312003E-6</v>
      </c>
      <c r="G613" s="129">
        <v>598</v>
      </c>
      <c r="H613" s="119">
        <v>5.99</v>
      </c>
      <c r="I613" s="130">
        <v>6.4106258689844296E-6</v>
      </c>
      <c r="K613" s="129">
        <v>598</v>
      </c>
      <c r="L613" s="119">
        <v>5.99</v>
      </c>
      <c r="M613" s="130">
        <v>3.5891954831182198E-5</v>
      </c>
      <c r="O613" s="129">
        <v>598</v>
      </c>
      <c r="P613" s="119">
        <v>5.99</v>
      </c>
      <c r="Q613" s="130">
        <v>6.0292818640062497E-6</v>
      </c>
      <c r="S613" s="129">
        <v>598</v>
      </c>
      <c r="T613" s="119">
        <v>5.99</v>
      </c>
      <c r="U613" s="130">
        <v>4.9113394171549404E-4</v>
      </c>
      <c r="W613" s="129">
        <v>598</v>
      </c>
      <c r="X613" s="119">
        <v>5.99</v>
      </c>
      <c r="Y613" s="130">
        <v>6.9788940928985094E-5</v>
      </c>
    </row>
    <row r="614" spans="3:25" x14ac:dyDescent="0.25">
      <c r="C614" s="129">
        <v>599</v>
      </c>
      <c r="D614" s="118">
        <v>6</v>
      </c>
      <c r="E614" s="130">
        <v>6.3381696955297298E-6</v>
      </c>
      <c r="G614" s="129">
        <v>599</v>
      </c>
      <c r="H614" s="119">
        <v>6</v>
      </c>
      <c r="I614" s="130">
        <v>6.3902850382670396E-6</v>
      </c>
      <c r="K614" s="129">
        <v>599</v>
      </c>
      <c r="L614" s="119">
        <v>6</v>
      </c>
      <c r="M614" s="130">
        <v>3.5754338105898798E-5</v>
      </c>
      <c r="O614" s="129">
        <v>599</v>
      </c>
      <c r="P614" s="119">
        <v>6</v>
      </c>
      <c r="Q614" s="130">
        <v>6.0101553412382197E-6</v>
      </c>
      <c r="S614" s="129">
        <v>599</v>
      </c>
      <c r="T614" s="119">
        <v>6</v>
      </c>
      <c r="U614" s="130">
        <v>4.8966347438534697E-4</v>
      </c>
      <c r="W614" s="129">
        <v>599</v>
      </c>
      <c r="X614" s="119">
        <v>6</v>
      </c>
      <c r="Y614" s="130">
        <v>6.9562792389195595E-5</v>
      </c>
    </row>
    <row r="615" spans="3:25" x14ac:dyDescent="0.25">
      <c r="C615" s="129">
        <v>600</v>
      </c>
      <c r="D615" s="118">
        <v>6.01</v>
      </c>
      <c r="E615" s="130">
        <v>6.3174819276626299E-6</v>
      </c>
      <c r="G615" s="129">
        <v>600</v>
      </c>
      <c r="H615" s="119">
        <v>6.01</v>
      </c>
      <c r="I615" s="130">
        <v>6.3700396653341996E-6</v>
      </c>
      <c r="K615" s="129">
        <v>600</v>
      </c>
      <c r="L615" s="119">
        <v>6.01</v>
      </c>
      <c r="M615" s="130">
        <v>3.5617516165758601E-5</v>
      </c>
      <c r="O615" s="129">
        <v>600</v>
      </c>
      <c r="P615" s="119">
        <v>6.01</v>
      </c>
      <c r="Q615" s="130">
        <v>5.9911185296163604E-6</v>
      </c>
      <c r="S615" s="129">
        <v>600</v>
      </c>
      <c r="T615" s="119">
        <v>6.01</v>
      </c>
      <c r="U615" s="130">
        <v>4.8819937828581102E-4</v>
      </c>
      <c r="W615" s="129">
        <v>600</v>
      </c>
      <c r="X615" s="119">
        <v>6.01</v>
      </c>
      <c r="Y615" s="130">
        <v>6.9337740188578402E-5</v>
      </c>
    </row>
    <row r="616" spans="3:25" x14ac:dyDescent="0.25">
      <c r="C616" s="129">
        <v>601</v>
      </c>
      <c r="D616" s="118">
        <v>6.02</v>
      </c>
      <c r="E616" s="130">
        <v>6.2968953242868403E-6</v>
      </c>
      <c r="G616" s="129">
        <v>601</v>
      </c>
      <c r="H616" s="119">
        <v>6.02</v>
      </c>
      <c r="I616" s="130">
        <v>6.3498891618714698E-6</v>
      </c>
      <c r="K616" s="129">
        <v>601</v>
      </c>
      <c r="L616" s="119">
        <v>6.02</v>
      </c>
      <c r="M616" s="130">
        <v>3.5481482920070497E-5</v>
      </c>
      <c r="O616" s="129">
        <v>601</v>
      </c>
      <c r="P616" s="119">
        <v>6.02</v>
      </c>
      <c r="Q616" s="130">
        <v>5.9721708769788304E-6</v>
      </c>
      <c r="S616" s="129">
        <v>601</v>
      </c>
      <c r="T616" s="119">
        <v>6.02</v>
      </c>
      <c r="U616" s="130">
        <v>4.8674161813722799E-4</v>
      </c>
      <c r="W616" s="129">
        <v>601</v>
      </c>
      <c r="X616" s="119">
        <v>6.02</v>
      </c>
      <c r="Y616" s="130">
        <v>6.9113777223820595E-5</v>
      </c>
    </row>
    <row r="617" spans="3:25" x14ac:dyDescent="0.25">
      <c r="C617" s="129">
        <v>602</v>
      </c>
      <c r="D617" s="118">
        <v>6.03</v>
      </c>
      <c r="E617" s="130">
        <v>6.2764092243456997E-6</v>
      </c>
      <c r="G617" s="129">
        <v>602</v>
      </c>
      <c r="H617" s="119">
        <v>6.03</v>
      </c>
      <c r="I617" s="130">
        <v>6.32983294402164E-6</v>
      </c>
      <c r="K617" s="129">
        <v>602</v>
      </c>
      <c r="L617" s="119">
        <v>6.03</v>
      </c>
      <c r="M617" s="130">
        <v>3.5346232335892899E-5</v>
      </c>
      <c r="O617" s="129">
        <v>602</v>
      </c>
      <c r="P617" s="119">
        <v>6.03</v>
      </c>
      <c r="Q617" s="130">
        <v>5.9533118353352498E-6</v>
      </c>
      <c r="S617" s="129">
        <v>602</v>
      </c>
      <c r="T617" s="119">
        <v>6.03</v>
      </c>
      <c r="U617" s="130">
        <v>4.85290158891432E-4</v>
      </c>
      <c r="W617" s="129">
        <v>602</v>
      </c>
      <c r="X617" s="119">
        <v>6.03</v>
      </c>
      <c r="Y617" s="130">
        <v>6.8890896449604096E-5</v>
      </c>
    </row>
    <row r="618" spans="3:25" x14ac:dyDescent="0.25">
      <c r="C618" s="129">
        <v>603</v>
      </c>
      <c r="D618" s="118">
        <v>6.04</v>
      </c>
      <c r="E618" s="130">
        <v>6.2560229722141797E-6</v>
      </c>
      <c r="G618" s="129">
        <v>603</v>
      </c>
      <c r="H618" s="119">
        <v>6.04</v>
      </c>
      <c r="I618" s="130">
        <v>6.3098704323449201E-6</v>
      </c>
      <c r="K618" s="129">
        <v>603</v>
      </c>
      <c r="L618" s="119">
        <v>6.04</v>
      </c>
      <c r="M618" s="130">
        <v>3.5211758437384597E-5</v>
      </c>
      <c r="O618" s="129">
        <v>603</v>
      </c>
      <c r="P618" s="119">
        <v>6.04</v>
      </c>
      <c r="Q618" s="130">
        <v>5.9345408608295503E-6</v>
      </c>
      <c r="S618" s="129">
        <v>603</v>
      </c>
      <c r="T618" s="119">
        <v>6.04</v>
      </c>
      <c r="U618" s="130">
        <v>4.8384496573005803E-4</v>
      </c>
      <c r="W618" s="129">
        <v>603</v>
      </c>
      <c r="X618" s="119">
        <v>6.04</v>
      </c>
      <c r="Y618" s="130">
        <v>6.8669090878028806E-5</v>
      </c>
    </row>
    <row r="619" spans="3:25" x14ac:dyDescent="0.25">
      <c r="C619" s="129">
        <v>604</v>
      </c>
      <c r="D619" s="118">
        <v>6.05</v>
      </c>
      <c r="E619" s="130">
        <v>6.2357359176448496E-6</v>
      </c>
      <c r="G619" s="129">
        <v>604</v>
      </c>
      <c r="H619" s="119">
        <v>6.05</v>
      </c>
      <c r="I619" s="130">
        <v>6.2900010517796502E-6</v>
      </c>
      <c r="K619" s="129">
        <v>604</v>
      </c>
      <c r="L619" s="119">
        <v>6.05</v>
      </c>
      <c r="M619" s="130">
        <v>3.5078055305164797E-5</v>
      </c>
      <c r="O619" s="129">
        <v>604</v>
      </c>
      <c r="P619" s="119">
        <v>6.05</v>
      </c>
      <c r="Q619" s="130">
        <v>5.9158574137034498E-6</v>
      </c>
      <c r="S619" s="129">
        <v>604</v>
      </c>
      <c r="T619" s="119">
        <v>6.05</v>
      </c>
      <c r="U619" s="130">
        <v>4.8240600406285498E-4</v>
      </c>
      <c r="W619" s="129">
        <v>604</v>
      </c>
      <c r="X619" s="119">
        <v>6.05</v>
      </c>
      <c r="Y619" s="130">
        <v>6.8448353578043898E-5</v>
      </c>
    </row>
    <row r="620" spans="3:25" x14ac:dyDescent="0.25">
      <c r="C620" s="129">
        <v>605</v>
      </c>
      <c r="D620" s="118">
        <v>6.06</v>
      </c>
      <c r="E620" s="130">
        <v>6.2155474157144001E-6</v>
      </c>
      <c r="G620" s="129">
        <v>605</v>
      </c>
      <c r="H620" s="119">
        <v>6.06</v>
      </c>
      <c r="I620" s="130">
        <v>6.2702242316032798E-6</v>
      </c>
      <c r="K620" s="129">
        <v>605</v>
      </c>
      <c r="L620" s="119">
        <v>6.06</v>
      </c>
      <c r="M620" s="130">
        <v>3.4945117075682202E-5</v>
      </c>
      <c r="O620" s="129">
        <v>605</v>
      </c>
      <c r="P620" s="119">
        <v>6.06</v>
      </c>
      <c r="Q620" s="130">
        <v>5.8972609582601699E-6</v>
      </c>
      <c r="S620" s="129">
        <v>605</v>
      </c>
      <c r="T620" s="119">
        <v>6.06</v>
      </c>
      <c r="U620" s="130">
        <v>4.8097323952602102E-4</v>
      </c>
      <c r="W620" s="129">
        <v>605</v>
      </c>
      <c r="X620" s="119">
        <v>6.06</v>
      </c>
      <c r="Y620" s="130">
        <v>6.8228677674884102E-5</v>
      </c>
    </row>
    <row r="621" spans="3:25" x14ac:dyDescent="0.25">
      <c r="C621" s="129">
        <v>606</v>
      </c>
      <c r="D621" s="118">
        <v>6.07</v>
      </c>
      <c r="E621" s="130">
        <v>6.1954568267708001E-6</v>
      </c>
      <c r="G621" s="129">
        <v>606</v>
      </c>
      <c r="H621" s="119">
        <v>6.07</v>
      </c>
      <c r="I621" s="130">
        <v>6.2505394053938401E-6</v>
      </c>
      <c r="K621" s="129">
        <v>606</v>
      </c>
      <c r="L621" s="119">
        <v>6.07</v>
      </c>
      <c r="M621" s="130">
        <v>3.4812937940589899E-5</v>
      </c>
      <c r="O621" s="129">
        <v>606</v>
      </c>
      <c r="P621" s="119">
        <v>6.07</v>
      </c>
      <c r="Q621" s="130">
        <v>5.8787509628284602E-6</v>
      </c>
      <c r="S621" s="129">
        <v>606</v>
      </c>
      <c r="T621" s="119">
        <v>6.07</v>
      </c>
      <c r="U621" s="130">
        <v>4.7954663798054699E-4</v>
      </c>
      <c r="W621" s="129">
        <v>606</v>
      </c>
      <c r="X621" s="119">
        <v>6.07</v>
      </c>
      <c r="Y621" s="130">
        <v>6.8010056349515299E-5</v>
      </c>
    </row>
    <row r="622" spans="3:25" x14ac:dyDescent="0.25">
      <c r="C622" s="129">
        <v>607</v>
      </c>
      <c r="D622" s="118">
        <v>6.08</v>
      </c>
      <c r="E622" s="130">
        <v>6.1754635163813001E-6</v>
      </c>
      <c r="G622" s="129">
        <v>607</v>
      </c>
      <c r="H622" s="119">
        <v>6.08</v>
      </c>
      <c r="I622" s="130">
        <v>6.2309460109917796E-6</v>
      </c>
      <c r="K622" s="129">
        <v>607</v>
      </c>
      <c r="L622" s="119">
        <v>6.08</v>
      </c>
      <c r="M622" s="130">
        <v>3.4681512146131197E-5</v>
      </c>
      <c r="O622" s="129">
        <v>607</v>
      </c>
      <c r="P622" s="119">
        <v>6.08</v>
      </c>
      <c r="Q622" s="130">
        <v>5.8603268997271497E-6</v>
      </c>
      <c r="S622" s="129">
        <v>607</v>
      </c>
      <c r="T622" s="119">
        <v>6.08</v>
      </c>
      <c r="U622" s="130">
        <v>4.7812616551057898E-4</v>
      </c>
      <c r="W622" s="129">
        <v>607</v>
      </c>
      <c r="X622" s="119">
        <v>6.08</v>
      </c>
      <c r="Y622" s="130">
        <v>6.7792482838083295E-5</v>
      </c>
    </row>
    <row r="623" spans="3:25" x14ac:dyDescent="0.25">
      <c r="C623" s="129">
        <v>608</v>
      </c>
      <c r="D623" s="118">
        <v>6.09</v>
      </c>
      <c r="E623" s="130">
        <v>6.1555668552805802E-6</v>
      </c>
      <c r="G623" s="129">
        <v>608</v>
      </c>
      <c r="H623" s="119">
        <v>6.09</v>
      </c>
      <c r="I623" s="130">
        <v>6.2114434904621297E-6</v>
      </c>
      <c r="K623" s="129">
        <v>608</v>
      </c>
      <c r="L623" s="119">
        <v>6.09</v>
      </c>
      <c r="M623" s="130">
        <v>3.4550833992530499E-5</v>
      </c>
      <c r="O623" s="129">
        <v>608</v>
      </c>
      <c r="P623" s="119">
        <v>6.09</v>
      </c>
      <c r="Q623" s="130">
        <v>5.8419882452299404E-6</v>
      </c>
      <c r="S623" s="129">
        <v>608</v>
      </c>
      <c r="T623" s="119">
        <v>6.09</v>
      </c>
      <c r="U623" s="130">
        <v>4.7671178842177898E-4</v>
      </c>
      <c r="W623" s="129">
        <v>608</v>
      </c>
      <c r="X623" s="119">
        <v>6.09</v>
      </c>
      <c r="Y623" s="130">
        <v>6.7575950431372401E-5</v>
      </c>
    </row>
    <row r="624" spans="3:25" x14ac:dyDescent="0.25">
      <c r="C624" s="129">
        <v>609</v>
      </c>
      <c r="D624" s="118">
        <v>6.1</v>
      </c>
      <c r="E624" s="130">
        <v>6.1357662193199601E-6</v>
      </c>
      <c r="G624" s="129">
        <v>609</v>
      </c>
      <c r="H624" s="119">
        <v>6.1</v>
      </c>
      <c r="I624" s="130">
        <v>6.1920312900571798E-6</v>
      </c>
      <c r="K624" s="129">
        <v>609</v>
      </c>
      <c r="L624" s="119">
        <v>6.1</v>
      </c>
      <c r="M624" s="130">
        <v>3.44208978333943E-5</v>
      </c>
      <c r="O624" s="129">
        <v>609</v>
      </c>
      <c r="P624" s="119">
        <v>6.1</v>
      </c>
      <c r="Q624" s="130">
        <v>5.8237344795304799E-6</v>
      </c>
      <c r="S624" s="129">
        <v>609</v>
      </c>
      <c r="T624" s="119">
        <v>6.1</v>
      </c>
      <c r="U624" s="130">
        <v>4.7530347323971201E-4</v>
      </c>
      <c r="W624" s="129">
        <v>609</v>
      </c>
      <c r="X624" s="119">
        <v>6.1</v>
      </c>
      <c r="Y624" s="130">
        <v>6.7360452474267193E-5</v>
      </c>
    </row>
    <row r="625" spans="3:25" x14ac:dyDescent="0.25">
      <c r="C625" s="129">
        <v>610</v>
      </c>
      <c r="D625" s="118">
        <v>6.11</v>
      </c>
      <c r="E625" s="130">
        <v>6.1160609894168897E-6</v>
      </c>
      <c r="G625" s="129">
        <v>610</v>
      </c>
      <c r="H625" s="119">
        <v>6.11</v>
      </c>
      <c r="I625" s="130">
        <v>6.1727088601793598E-6</v>
      </c>
      <c r="K625" s="129">
        <v>610</v>
      </c>
      <c r="L625" s="119">
        <v>6.11</v>
      </c>
      <c r="M625" s="130">
        <v>3.4291698075118497E-5</v>
      </c>
      <c r="O625" s="129">
        <v>610</v>
      </c>
      <c r="P625" s="119">
        <v>6.11</v>
      </c>
      <c r="Q625" s="130">
        <v>5.8055650867080303E-6</v>
      </c>
      <c r="S625" s="129">
        <v>610</v>
      </c>
      <c r="T625" s="119">
        <v>6.11</v>
      </c>
      <c r="U625" s="130">
        <v>4.7390118670824098E-4</v>
      </c>
      <c r="W625" s="129">
        <v>610</v>
      </c>
      <c r="X625" s="119">
        <v>6.11</v>
      </c>
      <c r="Y625" s="130">
        <v>6.7145982365223302E-5</v>
      </c>
    </row>
    <row r="626" spans="3:25" x14ac:dyDescent="0.25">
      <c r="C626" s="129">
        <v>611</v>
      </c>
      <c r="D626" s="118">
        <v>6.12</v>
      </c>
      <c r="E626" s="130">
        <v>6.0964505515053101E-6</v>
      </c>
      <c r="G626" s="129">
        <v>611</v>
      </c>
      <c r="H626" s="119">
        <v>6.12</v>
      </c>
      <c r="I626" s="130">
        <v>6.1534756553446703E-6</v>
      </c>
      <c r="K626" s="129">
        <v>611</v>
      </c>
      <c r="L626" s="119">
        <v>6.12</v>
      </c>
      <c r="M626" s="130">
        <v>3.4163229176303502E-5</v>
      </c>
      <c r="O626" s="129">
        <v>611</v>
      </c>
      <c r="P626" s="119">
        <v>6.12</v>
      </c>
      <c r="Q626" s="130">
        <v>5.78747955469319E-6</v>
      </c>
      <c r="S626" s="129">
        <v>611</v>
      </c>
      <c r="T626" s="119">
        <v>6.12</v>
      </c>
      <c r="U626" s="130">
        <v>4.7250489578793499E-4</v>
      </c>
      <c r="W626" s="129">
        <v>611</v>
      </c>
      <c r="X626" s="119">
        <v>6.12</v>
      </c>
      <c r="Y626" s="130">
        <v>6.69325335557426E-5</v>
      </c>
    </row>
    <row r="627" spans="3:25" x14ac:dyDescent="0.25">
      <c r="C627" s="129">
        <v>612</v>
      </c>
      <c r="D627" s="118">
        <v>6.13</v>
      </c>
      <c r="E627" s="130">
        <v>6.0769342964862597E-6</v>
      </c>
      <c r="G627" s="129">
        <v>612</v>
      </c>
      <c r="H627" s="119">
        <v>6.13</v>
      </c>
      <c r="I627" s="130">
        <v>6.13433113414636E-6</v>
      </c>
      <c r="K627" s="129">
        <v>612</v>
      </c>
      <c r="L627" s="119">
        <v>6.13</v>
      </c>
      <c r="M627" s="130">
        <v>3.4035485647176501E-5</v>
      </c>
      <c r="O627" s="129">
        <v>612</v>
      </c>
      <c r="P627" s="119">
        <v>6.13</v>
      </c>
      <c r="Q627" s="130">
        <v>5.76947737523422E-6</v>
      </c>
      <c r="S627" s="129">
        <v>612</v>
      </c>
      <c r="T627" s="119">
        <v>6.13</v>
      </c>
      <c r="U627" s="130">
        <v>4.71114567654481E-4</v>
      </c>
      <c r="W627" s="129">
        <v>612</v>
      </c>
      <c r="X627" s="119">
        <v>6.13</v>
      </c>
      <c r="Y627" s="130">
        <v>6.6720099549854699E-5</v>
      </c>
    </row>
    <row r="628" spans="3:25" x14ac:dyDescent="0.25">
      <c r="C628" s="129">
        <v>613</v>
      </c>
      <c r="D628" s="118">
        <v>6.14</v>
      </c>
      <c r="E628" s="130">
        <v>6.05751162017934E-6</v>
      </c>
      <c r="G628" s="129">
        <v>613</v>
      </c>
      <c r="H628" s="119">
        <v>6.14</v>
      </c>
      <c r="I628" s="130">
        <v>6.11527475921902E-6</v>
      </c>
      <c r="K628" s="129">
        <v>613</v>
      </c>
      <c r="L628" s="119">
        <v>6.14</v>
      </c>
      <c r="M628" s="130">
        <v>3.3908462049023202E-5</v>
      </c>
      <c r="O628" s="129">
        <v>613</v>
      </c>
      <c r="P628" s="119">
        <v>6.14</v>
      </c>
      <c r="Q628" s="130">
        <v>5.7515580438634498E-6</v>
      </c>
      <c r="S628" s="129">
        <v>613</v>
      </c>
      <c r="T628" s="119">
        <v>6.14</v>
      </c>
      <c r="U628" s="130">
        <v>4.6973016969712302E-4</v>
      </c>
      <c r="W628" s="129">
        <v>613</v>
      </c>
      <c r="X628" s="119">
        <v>6.14</v>
      </c>
      <c r="Y628" s="130">
        <v>6.6508673903606103E-5</v>
      </c>
    </row>
    <row r="629" spans="3:25" x14ac:dyDescent="0.25">
      <c r="C629" s="129">
        <v>614</v>
      </c>
      <c r="D629" s="118">
        <v>6.15</v>
      </c>
      <c r="E629" s="130">
        <v>6.0381819232746003E-6</v>
      </c>
      <c r="G629" s="129">
        <v>614</v>
      </c>
      <c r="H629" s="119">
        <v>6.15</v>
      </c>
      <c r="I629" s="130">
        <v>6.0963059972030203E-6</v>
      </c>
      <c r="K629" s="129">
        <v>614</v>
      </c>
      <c r="L629" s="119">
        <v>6.15</v>
      </c>
      <c r="M629" s="130">
        <v>3.37821529936229E-5</v>
      </c>
      <c r="O629" s="129">
        <v>614</v>
      </c>
      <c r="P629" s="119">
        <v>6.15</v>
      </c>
      <c r="Q629" s="130">
        <v>5.7337210598642897E-6</v>
      </c>
      <c r="S629" s="129">
        <v>614</v>
      </c>
      <c r="T629" s="119">
        <v>6.15</v>
      </c>
      <c r="U629" s="130">
        <v>4.6835166951710402E-4</v>
      </c>
      <c r="W629" s="129">
        <v>614</v>
      </c>
      <c r="X629" s="119">
        <v>6.15</v>
      </c>
      <c r="Y629" s="130">
        <v>6.6298250224552105E-5</v>
      </c>
    </row>
    <row r="630" spans="3:25" x14ac:dyDescent="0.25">
      <c r="C630" s="129">
        <v>615</v>
      </c>
      <c r="D630" s="118">
        <v>6.16</v>
      </c>
      <c r="E630" s="130">
        <v>6.0189446112849497E-6</v>
      </c>
      <c r="G630" s="129">
        <v>615</v>
      </c>
      <c r="H630" s="119">
        <v>6.16</v>
      </c>
      <c r="I630" s="130">
        <v>6.0774243187093604E-6</v>
      </c>
      <c r="K630" s="129">
        <v>615</v>
      </c>
      <c r="L630" s="119">
        <v>6.16</v>
      </c>
      <c r="M630" s="130">
        <v>3.3656553142694101E-5</v>
      </c>
      <c r="O630" s="129">
        <v>615</v>
      </c>
      <c r="P630" s="119">
        <v>6.16</v>
      </c>
      <c r="Q630" s="130">
        <v>5.7159659262383299E-6</v>
      </c>
      <c r="S630" s="129">
        <v>615</v>
      </c>
      <c r="T630" s="119">
        <v>6.16</v>
      </c>
      <c r="U630" s="130">
        <v>4.6697903492611399E-4</v>
      </c>
      <c r="W630" s="129">
        <v>615</v>
      </c>
      <c r="X630" s="119">
        <v>6.16</v>
      </c>
      <c r="Y630" s="130">
        <v>6.6088822171258302E-5</v>
      </c>
    </row>
    <row r="631" spans="3:25" x14ac:dyDescent="0.25">
      <c r="C631" s="129">
        <v>616</v>
      </c>
      <c r="D631" s="118">
        <v>6.17</v>
      </c>
      <c r="E631" s="130">
        <v>5.99979909449927E-6</v>
      </c>
      <c r="G631" s="129">
        <v>616</v>
      </c>
      <c r="H631" s="119">
        <v>6.17</v>
      </c>
      <c r="I631" s="130">
        <v>6.0586291982847303E-6</v>
      </c>
      <c r="K631" s="129">
        <v>616</v>
      </c>
      <c r="L631" s="119">
        <v>6.17</v>
      </c>
      <c r="M631" s="130">
        <v>3.3531657207346E-5</v>
      </c>
      <c r="O631" s="129">
        <v>616</v>
      </c>
      <c r="P631" s="119">
        <v>6.17</v>
      </c>
      <c r="Q631" s="130">
        <v>5.6982921496728799E-6</v>
      </c>
      <c r="S631" s="129">
        <v>616</v>
      </c>
      <c r="T631" s="119">
        <v>6.17</v>
      </c>
      <c r="U631" s="130">
        <v>4.65612233944767E-4</v>
      </c>
      <c r="W631" s="129">
        <v>616</v>
      </c>
      <c r="X631" s="119">
        <v>6.17</v>
      </c>
      <c r="Y631" s="130">
        <v>6.5880383452804502E-5</v>
      </c>
    </row>
    <row r="632" spans="3:25" x14ac:dyDescent="0.25">
      <c r="C632" s="129">
        <v>617</v>
      </c>
      <c r="D632" s="118">
        <v>6.18</v>
      </c>
      <c r="E632" s="130">
        <v>5.9807447879358902E-6</v>
      </c>
      <c r="G632" s="129">
        <v>617</v>
      </c>
      <c r="H632" s="119">
        <v>6.18</v>
      </c>
      <c r="I632" s="130">
        <v>6.0399201143771002E-6</v>
      </c>
      <c r="K632" s="129">
        <v>617</v>
      </c>
      <c r="L632" s="119">
        <v>6.18</v>
      </c>
      <c r="M632" s="130">
        <v>3.3407459947536499E-5</v>
      </c>
      <c r="O632" s="129">
        <v>617</v>
      </c>
      <c r="P632" s="119">
        <v>6.18</v>
      </c>
      <c r="Q632" s="130">
        <v>5.6806992405089197E-6</v>
      </c>
      <c r="S632" s="129">
        <v>617</v>
      </c>
      <c r="T632" s="119">
        <v>6.18</v>
      </c>
      <c r="U632" s="130">
        <v>4.6425123480107002E-4</v>
      </c>
      <c r="W632" s="129">
        <v>617</v>
      </c>
      <c r="X632" s="119">
        <v>6.18</v>
      </c>
      <c r="Y632" s="130">
        <v>6.5672927828296904E-5</v>
      </c>
    </row>
    <row r="633" spans="3:25" x14ac:dyDescent="0.25">
      <c r="C633" s="129">
        <v>618</v>
      </c>
      <c r="D633" s="118">
        <v>6.19</v>
      </c>
      <c r="E633" s="130">
        <v>5.9617811112967004E-6</v>
      </c>
      <c r="G633" s="129">
        <v>618</v>
      </c>
      <c r="H633" s="119">
        <v>6.19</v>
      </c>
      <c r="I633" s="130">
        <v>6.0212965493015797E-6</v>
      </c>
      <c r="K633" s="129">
        <v>618</v>
      </c>
      <c r="L633" s="119">
        <v>6.19</v>
      </c>
      <c r="M633" s="130">
        <v>3.3283956171537299E-5</v>
      </c>
      <c r="O633" s="129">
        <v>618</v>
      </c>
      <c r="P633" s="119">
        <v>6.19</v>
      </c>
      <c r="Q633" s="130">
        <v>5.6631867127091499E-6</v>
      </c>
      <c r="S633" s="129">
        <v>618</v>
      </c>
      <c r="T633" s="119">
        <v>6.19</v>
      </c>
      <c r="U633" s="130">
        <v>4.6289600592892399E-4</v>
      </c>
      <c r="W633" s="129">
        <v>618</v>
      </c>
      <c r="X633" s="119">
        <v>6.19</v>
      </c>
      <c r="Y633" s="130">
        <v>6.5466449106383701E-5</v>
      </c>
    </row>
    <row r="634" spans="3:25" x14ac:dyDescent="0.25">
      <c r="C634" s="129">
        <v>619</v>
      </c>
      <c r="D634" s="118">
        <v>6.2</v>
      </c>
      <c r="E634" s="130">
        <v>5.9429074889218297E-6</v>
      </c>
      <c r="G634" s="129">
        <v>619</v>
      </c>
      <c r="H634" s="119">
        <v>6.2</v>
      </c>
      <c r="I634" s="130">
        <v>6.0027579892065197E-6</v>
      </c>
      <c r="K634" s="129">
        <v>619</v>
      </c>
      <c r="L634" s="119">
        <v>6.2</v>
      </c>
      <c r="M634" s="130">
        <v>3.3161140735406202E-5</v>
      </c>
      <c r="O634" s="129">
        <v>619</v>
      </c>
      <c r="P634" s="119">
        <v>6.2</v>
      </c>
      <c r="Q634" s="130">
        <v>5.6457540838264998E-6</v>
      </c>
      <c r="S634" s="129">
        <v>619</v>
      </c>
      <c r="T634" s="119">
        <v>6.2</v>
      </c>
      <c r="U634" s="130">
        <v>4.6154651596661298E-4</v>
      </c>
      <c r="W634" s="129">
        <v>619</v>
      </c>
      <c r="X634" s="119">
        <v>6.2</v>
      </c>
      <c r="Y634" s="130">
        <v>6.5260941144779102E-5</v>
      </c>
    </row>
    <row r="635" spans="3:25" x14ac:dyDescent="0.25">
      <c r="C635" s="129">
        <v>620</v>
      </c>
      <c r="D635" s="118">
        <v>6.21</v>
      </c>
      <c r="E635" s="130">
        <v>5.9241233497446602E-6</v>
      </c>
      <c r="G635" s="129">
        <v>620</v>
      </c>
      <c r="H635" s="119">
        <v>6.21</v>
      </c>
      <c r="I635" s="130">
        <v>5.9843039240401399E-6</v>
      </c>
      <c r="K635" s="129">
        <v>620</v>
      </c>
      <c r="L635" s="119">
        <v>6.21</v>
      </c>
      <c r="M635" s="130">
        <v>3.30390085424654E-5</v>
      </c>
      <c r="O635" s="129">
        <v>620</v>
      </c>
      <c r="P635" s="119">
        <v>6.21</v>
      </c>
      <c r="Q635" s="130">
        <v>5.6284008749730602E-6</v>
      </c>
      <c r="S635" s="129">
        <v>620</v>
      </c>
      <c r="T635" s="119">
        <v>6.21</v>
      </c>
      <c r="U635" s="130">
        <v>4.6020273375533101E-4</v>
      </c>
      <c r="W635" s="129">
        <v>620</v>
      </c>
      <c r="X635" s="119">
        <v>6.21</v>
      </c>
      <c r="Y635" s="130">
        <v>6.5056397849788997E-5</v>
      </c>
    </row>
    <row r="636" spans="3:25" x14ac:dyDescent="0.25">
      <c r="C636" s="129">
        <v>621</v>
      </c>
      <c r="D636" s="118">
        <v>6.22</v>
      </c>
      <c r="E636" s="130">
        <v>5.9054281272475804E-6</v>
      </c>
      <c r="G636" s="129">
        <v>621</v>
      </c>
      <c r="H636" s="119">
        <v>6.22</v>
      </c>
      <c r="I636" s="130">
        <v>5.9659338475173402E-6</v>
      </c>
      <c r="K636" s="129">
        <v>621</v>
      </c>
      <c r="L636" s="119">
        <v>6.22</v>
      </c>
      <c r="M636" s="130">
        <v>3.2917554542786999E-5</v>
      </c>
      <c r="O636" s="129">
        <v>621</v>
      </c>
      <c r="P636" s="119">
        <v>6.22</v>
      </c>
      <c r="Q636" s="130">
        <v>5.6111266107889698E-6</v>
      </c>
      <c r="S636" s="129">
        <v>621</v>
      </c>
      <c r="T636" s="119">
        <v>6.22</v>
      </c>
      <c r="U636" s="130">
        <v>4.5886462833769499E-4</v>
      </c>
      <c r="W636" s="129">
        <v>621</v>
      </c>
      <c r="X636" s="119">
        <v>6.22</v>
      </c>
      <c r="Y636" s="130">
        <v>6.4852813175845503E-5</v>
      </c>
    </row>
    <row r="637" spans="3:25" x14ac:dyDescent="0.25">
      <c r="C637" s="129">
        <v>622</v>
      </c>
      <c r="D637" s="118">
        <v>6.23</v>
      </c>
      <c r="E637" s="130">
        <v>5.8868212594180898E-6</v>
      </c>
      <c r="G637" s="129">
        <v>622</v>
      </c>
      <c r="H637" s="119">
        <v>6.23</v>
      </c>
      <c r="I637" s="130">
        <v>5.9476472570869304E-6</v>
      </c>
      <c r="K637" s="129">
        <v>622</v>
      </c>
      <c r="L637" s="119">
        <v>6.23</v>
      </c>
      <c r="M637" s="130">
        <v>3.27967737326837E-5</v>
      </c>
      <c r="O637" s="129">
        <v>622</v>
      </c>
      <c r="P637" s="119">
        <v>6.23</v>
      </c>
      <c r="Q637" s="130">
        <v>5.5939308194120104E-6</v>
      </c>
      <c r="S637" s="129">
        <v>622</v>
      </c>
      <c r="T637" s="119">
        <v>6.23</v>
      </c>
      <c r="U637" s="130">
        <v>4.5753216895629001E-4</v>
      </c>
      <c r="W637" s="129">
        <v>622</v>
      </c>
      <c r="X637" s="119">
        <v>6.23</v>
      </c>
      <c r="Y637" s="130">
        <v>6.4650181125045002E-5</v>
      </c>
    </row>
    <row r="638" spans="3:25" x14ac:dyDescent="0.25">
      <c r="C638" s="129">
        <v>623</v>
      </c>
      <c r="D638" s="118">
        <v>6.24</v>
      </c>
      <c r="E638" s="130">
        <v>5.8683021887054202E-6</v>
      </c>
      <c r="G638" s="129">
        <v>623</v>
      </c>
      <c r="H638" s="119">
        <v>6.24</v>
      </c>
      <c r="I638" s="130">
        <v>5.9294436538991096E-6</v>
      </c>
      <c r="K638" s="129">
        <v>623</v>
      </c>
      <c r="L638" s="119">
        <v>6.24</v>
      </c>
      <c r="M638" s="130">
        <v>3.2676661154208201E-5</v>
      </c>
      <c r="O638" s="129">
        <v>623</v>
      </c>
      <c r="P638" s="119">
        <v>6.24</v>
      </c>
      <c r="Q638" s="130">
        <v>5.57681303244726E-6</v>
      </c>
      <c r="S638" s="129">
        <v>623</v>
      </c>
      <c r="T638" s="119">
        <v>6.24</v>
      </c>
      <c r="U638" s="130">
        <v>4.56205325052209E-4</v>
      </c>
      <c r="W638" s="129">
        <v>623</v>
      </c>
      <c r="X638" s="119">
        <v>6.24</v>
      </c>
      <c r="Y638" s="130">
        <v>6.4448495746691396E-5</v>
      </c>
    </row>
    <row r="639" spans="3:25" x14ac:dyDescent="0.25">
      <c r="C639" s="129">
        <v>624</v>
      </c>
      <c r="D639" s="118">
        <v>6.25</v>
      </c>
      <c r="E639" s="130">
        <v>5.8498703619777802E-6</v>
      </c>
      <c r="G639" s="129">
        <v>624</v>
      </c>
      <c r="H639" s="119">
        <v>6.25</v>
      </c>
      <c r="I639" s="130">
        <v>5.9113225427733498E-6</v>
      </c>
      <c r="K639" s="129">
        <v>624</v>
      </c>
      <c r="L639" s="119">
        <v>6.25</v>
      </c>
      <c r="M639" s="130">
        <v>3.2557211894656003E-5</v>
      </c>
      <c r="O639" s="129">
        <v>624</v>
      </c>
      <c r="P639" s="119">
        <v>6.25</v>
      </c>
      <c r="Q639" s="130">
        <v>5.5597727849370802E-6</v>
      </c>
      <c r="S639" s="129">
        <v>624</v>
      </c>
      <c r="T639" s="119">
        <v>6.25</v>
      </c>
      <c r="U639" s="130">
        <v>4.5488406626361901E-4</v>
      </c>
      <c r="W639" s="129">
        <v>624</v>
      </c>
      <c r="X639" s="119">
        <v>6.25</v>
      </c>
      <c r="Y639" s="130">
        <v>6.4247751136845699E-5</v>
      </c>
    </row>
    <row r="640" spans="3:25" x14ac:dyDescent="0.25">
      <c r="C640" s="129">
        <v>625</v>
      </c>
      <c r="D640" s="118">
        <v>6.26</v>
      </c>
      <c r="E640" s="130">
        <v>5.8315252304798198E-6</v>
      </c>
      <c r="G640" s="129">
        <v>625</v>
      </c>
      <c r="H640" s="119">
        <v>6.26</v>
      </c>
      <c r="I640" s="130">
        <v>5.8932834321665597E-6</v>
      </c>
      <c r="K640" s="129">
        <v>625</v>
      </c>
      <c r="L640" s="119">
        <v>6.26</v>
      </c>
      <c r="M640" s="130">
        <v>3.2438421086076303E-5</v>
      </c>
      <c r="O640" s="129">
        <v>625</v>
      </c>
      <c r="P640" s="119">
        <v>6.26</v>
      </c>
      <c r="Q640" s="130">
        <v>5.5428096153314596E-6</v>
      </c>
      <c r="S640" s="129">
        <v>625</v>
      </c>
      <c r="T640" s="119">
        <v>6.26</v>
      </c>
      <c r="U640" s="130">
        <v>4.5356836242432602E-4</v>
      </c>
      <c r="W640" s="129">
        <v>625</v>
      </c>
      <c r="X640" s="119">
        <v>6.26</v>
      </c>
      <c r="Y640" s="130">
        <v>6.4047941437879794E-5</v>
      </c>
    </row>
    <row r="641" spans="3:25" x14ac:dyDescent="0.25">
      <c r="C641" s="129">
        <v>626</v>
      </c>
      <c r="D641" s="118">
        <v>6.27</v>
      </c>
      <c r="E641" s="130">
        <v>5.8132662497909701E-6</v>
      </c>
      <c r="G641" s="129">
        <v>626</v>
      </c>
      <c r="H641" s="119">
        <v>6.27</v>
      </c>
      <c r="I641" s="130">
        <v>5.8753258341415102E-6</v>
      </c>
      <c r="K641" s="129">
        <v>626</v>
      </c>
      <c r="L641" s="119">
        <v>6.27</v>
      </c>
      <c r="M641" s="130">
        <v>3.23202839047888E-5</v>
      </c>
      <c r="O641" s="129">
        <v>626</v>
      </c>
      <c r="P641" s="119">
        <v>6.27</v>
      </c>
      <c r="Q641" s="130">
        <v>5.5259230654586201E-6</v>
      </c>
      <c r="S641" s="129">
        <v>626</v>
      </c>
      <c r="T641" s="119">
        <v>6.27</v>
      </c>
      <c r="U641" s="130">
        <v>4.5225818356235399E-4</v>
      </c>
      <c r="W641" s="129">
        <v>626</v>
      </c>
      <c r="X641" s="119">
        <v>6.27</v>
      </c>
      <c r="Y641" s="130">
        <v>6.3849060838035203E-5</v>
      </c>
    </row>
    <row r="642" spans="3:25" x14ac:dyDescent="0.25">
      <c r="C642" s="129">
        <v>627</v>
      </c>
      <c r="D642" s="118">
        <v>6.28</v>
      </c>
      <c r="E642" s="130">
        <v>5.7950928797837603E-6</v>
      </c>
      <c r="G642" s="129">
        <v>627</v>
      </c>
      <c r="H642" s="119">
        <v>6.28</v>
      </c>
      <c r="I642" s="130">
        <v>5.85744926433573E-6</v>
      </c>
      <c r="K642" s="129">
        <v>627</v>
      </c>
      <c r="L642" s="119">
        <v>6.28</v>
      </c>
      <c r="M642" s="130">
        <v>3.2202795570905799E-5</v>
      </c>
      <c r="O642" s="129">
        <v>627</v>
      </c>
      <c r="P642" s="119">
        <v>6.28</v>
      </c>
      <c r="Q642" s="130">
        <v>5.5091126804958799E-6</v>
      </c>
      <c r="S642" s="129">
        <v>627</v>
      </c>
      <c r="T642" s="119">
        <v>6.28</v>
      </c>
      <c r="U642" s="130">
        <v>4.5095349989854398E-4</v>
      </c>
      <c r="W642" s="129">
        <v>627</v>
      </c>
      <c r="X642" s="119">
        <v>6.28</v>
      </c>
      <c r="Y642" s="130">
        <v>6.3651103570987403E-5</v>
      </c>
    </row>
    <row r="643" spans="3:25" x14ac:dyDescent="0.25">
      <c r="C643" s="129">
        <v>628</v>
      </c>
      <c r="D643" s="118">
        <v>6.29</v>
      </c>
      <c r="E643" s="130">
        <v>5.7770045845830801E-6</v>
      </c>
      <c r="G643" s="129">
        <v>628</v>
      </c>
      <c r="H643" s="119">
        <v>6.29</v>
      </c>
      <c r="I643" s="130">
        <v>5.8396532419304999E-6</v>
      </c>
      <c r="K643" s="129">
        <v>628</v>
      </c>
      <c r="L643" s="119">
        <v>6.29</v>
      </c>
      <c r="M643" s="130">
        <v>3.2085951347861297E-5</v>
      </c>
      <c r="O643" s="129">
        <v>628</v>
      </c>
      <c r="P643" s="119">
        <v>6.29</v>
      </c>
      <c r="Q643" s="130">
        <v>5.4923780089408901E-6</v>
      </c>
      <c r="S643" s="129">
        <v>628</v>
      </c>
      <c r="T643" s="119">
        <v>6.29</v>
      </c>
      <c r="U643" s="130">
        <v>4.4965428184514901E-4</v>
      </c>
      <c r="W643" s="129">
        <v>628</v>
      </c>
      <c r="X643" s="119">
        <v>6.29</v>
      </c>
      <c r="Y643" s="130">
        <v>6.3454063915414607E-5</v>
      </c>
    </row>
    <row r="644" spans="3:25" x14ac:dyDescent="0.25">
      <c r="C644" s="129">
        <v>629</v>
      </c>
      <c r="D644" s="118">
        <v>6.3</v>
      </c>
      <c r="E644" s="130">
        <v>5.7590008325256101E-6</v>
      </c>
      <c r="G644" s="129">
        <v>629</v>
      </c>
      <c r="H644" s="119">
        <v>6.3</v>
      </c>
      <c r="I644" s="130">
        <v>5.8219372896203298E-6</v>
      </c>
      <c r="K644" s="129">
        <v>629</v>
      </c>
      <c r="L644" s="119">
        <v>6.3</v>
      </c>
      <c r="M644" s="130">
        <v>3.1969746541944398E-5</v>
      </c>
      <c r="O644" s="129">
        <v>629</v>
      </c>
      <c r="P644" s="119">
        <v>6.3</v>
      </c>
      <c r="Q644" s="130">
        <v>5.47571860258298E-6</v>
      </c>
      <c r="S644" s="129">
        <v>629</v>
      </c>
      <c r="T644" s="119">
        <v>6.3</v>
      </c>
      <c r="U644" s="130">
        <v>4.48360500004449E-4</v>
      </c>
      <c r="W644" s="129">
        <v>629</v>
      </c>
      <c r="X644" s="119">
        <v>6.3</v>
      </c>
      <c r="Y644" s="130">
        <v>6.3257936194571594E-5</v>
      </c>
    </row>
    <row r="645" spans="3:25" x14ac:dyDescent="0.25">
      <c r="C645" s="129">
        <v>630</v>
      </c>
      <c r="D645" s="118">
        <v>6.31</v>
      </c>
      <c r="E645" s="130">
        <v>5.7410810961197196E-6</v>
      </c>
      <c r="G645" s="129">
        <v>630</v>
      </c>
      <c r="H645" s="119">
        <v>6.31</v>
      </c>
      <c r="I645" s="130">
        <v>5.8043009335826201E-6</v>
      </c>
      <c r="K645" s="129">
        <v>630</v>
      </c>
      <c r="L645" s="119">
        <v>6.31</v>
      </c>
      <c r="M645" s="130">
        <v>3.1854176501839501E-5</v>
      </c>
      <c r="O645" s="129">
        <v>630</v>
      </c>
      <c r="P645" s="119">
        <v>6.31</v>
      </c>
      <c r="Q645" s="130">
        <v>5.4591340164750403E-6</v>
      </c>
      <c r="S645" s="129">
        <v>630</v>
      </c>
      <c r="T645" s="119">
        <v>6.31</v>
      </c>
      <c r="U645" s="130">
        <v>4.4707212516737898E-4</v>
      </c>
      <c r="W645" s="129">
        <v>630</v>
      </c>
      <c r="X645" s="119">
        <v>6.31</v>
      </c>
      <c r="Y645" s="130">
        <v>6.3062714775868593E-5</v>
      </c>
    </row>
    <row r="646" spans="3:25" x14ac:dyDescent="0.25">
      <c r="C646" s="129">
        <v>631</v>
      </c>
      <c r="D646" s="118">
        <v>6.32</v>
      </c>
      <c r="E646" s="130">
        <v>5.7232448520059904E-6</v>
      </c>
      <c r="G646" s="129">
        <v>631</v>
      </c>
      <c r="H646" s="119">
        <v>6.32</v>
      </c>
      <c r="I646" s="130">
        <v>5.7867437034477601E-6</v>
      </c>
      <c r="K646" s="129">
        <v>631</v>
      </c>
      <c r="L646" s="119">
        <v>6.32</v>
      </c>
      <c r="M646" s="130">
        <v>3.1739236618173001E-5</v>
      </c>
      <c r="O646" s="129">
        <v>631</v>
      </c>
      <c r="P646" s="119">
        <v>6.32</v>
      </c>
      <c r="Q646" s="130">
        <v>5.4426238089054199E-6</v>
      </c>
      <c r="S646" s="129">
        <v>631</v>
      </c>
      <c r="T646" s="119">
        <v>6.32</v>
      </c>
      <c r="U646" s="130">
        <v>4.45789128312157E-4</v>
      </c>
      <c r="W646" s="129">
        <v>631</v>
      </c>
      <c r="X646" s="119">
        <v>6.32</v>
      </c>
      <c r="Y646" s="130">
        <v>6.28683940704537E-5</v>
      </c>
    </row>
    <row r="647" spans="3:25" x14ac:dyDescent="0.25">
      <c r="C647" s="129">
        <v>632</v>
      </c>
      <c r="D647" s="118">
        <v>6.33</v>
      </c>
      <c r="E647" s="130">
        <v>5.7054915809180001E-6</v>
      </c>
      <c r="G647" s="129">
        <v>632</v>
      </c>
      <c r="H647" s="119">
        <v>6.33</v>
      </c>
      <c r="I647" s="130">
        <v>5.7692651322692998E-6</v>
      </c>
      <c r="K647" s="129">
        <v>632</v>
      </c>
      <c r="L647" s="119">
        <v>6.33</v>
      </c>
      <c r="M647" s="130">
        <v>3.1624922323063099E-5</v>
      </c>
      <c r="O647" s="129">
        <v>632</v>
      </c>
      <c r="P647" s="119">
        <v>6.33</v>
      </c>
      <c r="Q647" s="130">
        <v>5.4261875413703104E-6</v>
      </c>
      <c r="S647" s="129">
        <v>632</v>
      </c>
      <c r="T647" s="119">
        <v>6.33</v>
      </c>
      <c r="U647" s="130">
        <v>4.44511480602936E-4</v>
      </c>
      <c r="W647" s="129">
        <v>632</v>
      </c>
      <c r="X647" s="119">
        <v>6.33</v>
      </c>
      <c r="Y647" s="130">
        <v>6.2674968532802099E-5</v>
      </c>
    </row>
    <row r="648" spans="3:25" x14ac:dyDescent="0.25">
      <c r="C648" s="129">
        <v>633</v>
      </c>
      <c r="D648" s="118">
        <v>6.34</v>
      </c>
      <c r="E648" s="130">
        <v>5.6878207676436803E-6</v>
      </c>
      <c r="G648" s="129">
        <v>633</v>
      </c>
      <c r="H648" s="119">
        <v>6.34</v>
      </c>
      <c r="I648" s="130">
        <v>5.7518647564946702E-6</v>
      </c>
      <c r="K648" s="129">
        <v>633</v>
      </c>
      <c r="L648" s="119">
        <v>6.34</v>
      </c>
      <c r="M648" s="130">
        <v>3.1511229089678302E-5</v>
      </c>
      <c r="O648" s="129">
        <v>633</v>
      </c>
      <c r="P648" s="119">
        <v>6.34</v>
      </c>
      <c r="Q648" s="130">
        <v>5.4098247785462102E-6</v>
      </c>
      <c r="S648" s="129">
        <v>633</v>
      </c>
      <c r="T648" s="119">
        <v>6.34</v>
      </c>
      <c r="U648" s="130">
        <v>4.4323915338845298E-4</v>
      </c>
      <c r="W648" s="129">
        <v>633</v>
      </c>
      <c r="X648" s="119">
        <v>6.34</v>
      </c>
      <c r="Y648" s="130">
        <v>6.2482432660307296E-5</v>
      </c>
    </row>
    <row r="649" spans="3:25" x14ac:dyDescent="0.25">
      <c r="C649" s="129">
        <v>634</v>
      </c>
      <c r="D649" s="118">
        <v>6.35</v>
      </c>
      <c r="E649" s="130">
        <v>5.6702319009869404E-6</v>
      </c>
      <c r="G649" s="129">
        <v>634</v>
      </c>
      <c r="H649" s="119">
        <v>6.35</v>
      </c>
      <c r="I649" s="130">
        <v>5.7345421159359599E-6</v>
      </c>
      <c r="K649" s="129">
        <v>634</v>
      </c>
      <c r="L649" s="119">
        <v>6.35</v>
      </c>
      <c r="M649" s="130">
        <v>3.13981524317985E-5</v>
      </c>
      <c r="O649" s="129">
        <v>634</v>
      </c>
      <c r="P649" s="119">
        <v>6.35</v>
      </c>
      <c r="Q649" s="130">
        <v>5.3935350882628397E-6</v>
      </c>
      <c r="S649" s="129">
        <v>634</v>
      </c>
      <c r="T649" s="119">
        <v>6.35</v>
      </c>
      <c r="U649" s="130">
        <v>4.4197211820069901E-4</v>
      </c>
      <c r="W649" s="129">
        <v>634</v>
      </c>
      <c r="X649" s="119">
        <v>6.35</v>
      </c>
      <c r="Y649" s="130">
        <v>6.2290780992879297E-5</v>
      </c>
    </row>
    <row r="650" spans="3:25" x14ac:dyDescent="0.25">
      <c r="C650" s="129">
        <v>635</v>
      </c>
      <c r="D650" s="118">
        <v>6.36</v>
      </c>
      <c r="E650" s="130">
        <v>5.6527244737299004E-6</v>
      </c>
      <c r="G650" s="129">
        <v>635</v>
      </c>
      <c r="H650" s="119">
        <v>6.36</v>
      </c>
      <c r="I650" s="130">
        <v>5.7172967537411901E-6</v>
      </c>
      <c r="K650" s="129">
        <v>635</v>
      </c>
      <c r="L650" s="119">
        <v>6.36</v>
      </c>
      <c r="M650" s="130">
        <v>3.1285687903383002E-5</v>
      </c>
      <c r="O650" s="129">
        <v>635</v>
      </c>
      <c r="P650" s="119">
        <v>6.36</v>
      </c>
      <c r="Q650" s="130">
        <v>5.3773180414761899E-6</v>
      </c>
      <c r="S650" s="129">
        <v>635</v>
      </c>
      <c r="T650" s="119">
        <v>6.36</v>
      </c>
      <c r="U650" s="130">
        <v>4.4071034675359402E-4</v>
      </c>
      <c r="W650" s="129">
        <v>635</v>
      </c>
      <c r="X650" s="119">
        <v>6.36</v>
      </c>
      <c r="Y650" s="130">
        <v>6.2100008112545403E-5</v>
      </c>
    </row>
    <row r="651" spans="3:25" x14ac:dyDescent="0.25">
      <c r="C651" s="129">
        <v>636</v>
      </c>
      <c r="D651" s="118">
        <v>6.37</v>
      </c>
      <c r="E651" s="130">
        <v>5.6352979825954597E-6</v>
      </c>
      <c r="G651" s="129">
        <v>636</v>
      </c>
      <c r="H651" s="119">
        <v>6.37</v>
      </c>
      <c r="I651" s="130">
        <v>5.7001282163657299E-6</v>
      </c>
      <c r="K651" s="129">
        <v>636</v>
      </c>
      <c r="L651" s="119">
        <v>6.37</v>
      </c>
      <c r="M651" s="130">
        <v>3.1173831098144001E-5</v>
      </c>
      <c r="O651" s="129">
        <v>636</v>
      </c>
      <c r="P651" s="119">
        <v>6.37</v>
      </c>
      <c r="Q651" s="130">
        <v>5.3611732122419103E-6</v>
      </c>
      <c r="S651" s="129">
        <v>636</v>
      </c>
      <c r="T651" s="119">
        <v>6.37</v>
      </c>
      <c r="U651" s="130">
        <v>4.3945381094167099E-4</v>
      </c>
      <c r="W651" s="129">
        <v>636</v>
      </c>
      <c r="X651" s="119">
        <v>6.37</v>
      </c>
      <c r="Y651" s="130">
        <v>6.1910108643056799E-5</v>
      </c>
    </row>
    <row r="652" spans="3:25" x14ac:dyDescent="0.25">
      <c r="C652" s="129">
        <v>637</v>
      </c>
      <c r="D652" s="118">
        <v>6.38</v>
      </c>
      <c r="E652" s="130">
        <v>5.6179519282102602E-6</v>
      </c>
      <c r="G652" s="129">
        <v>637</v>
      </c>
      <c r="H652" s="119">
        <v>6.38</v>
      </c>
      <c r="I652" s="130">
        <v>5.68303605354395E-6</v>
      </c>
      <c r="K652" s="129">
        <v>637</v>
      </c>
      <c r="L652" s="119">
        <v>6.38</v>
      </c>
      <c r="M652" s="130">
        <v>3.1062577649124099E-5</v>
      </c>
      <c r="O652" s="129">
        <v>637</v>
      </c>
      <c r="P652" s="119">
        <v>6.38</v>
      </c>
      <c r="Q652" s="130">
        <v>5.3451001776888699E-6</v>
      </c>
      <c r="S652" s="129">
        <v>637</v>
      </c>
      <c r="T652" s="119">
        <v>6.38</v>
      </c>
      <c r="U652" s="130">
        <v>4.3820248283877998E-4</v>
      </c>
      <c r="W652" s="129">
        <v>637</v>
      </c>
      <c r="X652" s="119">
        <v>6.38</v>
      </c>
      <c r="Y652" s="130">
        <v>6.1721077249498601E-5</v>
      </c>
    </row>
    <row r="653" spans="3:25" x14ac:dyDescent="0.25">
      <c r="C653" s="129">
        <v>638</v>
      </c>
      <c r="D653" s="118">
        <v>6.39</v>
      </c>
      <c r="E653" s="130">
        <v>5.6006858150680501E-6</v>
      </c>
      <c r="G653" s="129">
        <v>638</v>
      </c>
      <c r="H653" s="119">
        <v>6.39</v>
      </c>
      <c r="I653" s="130">
        <v>5.66601981826137E-6</v>
      </c>
      <c r="K653" s="129">
        <v>638</v>
      </c>
      <c r="L653" s="119">
        <v>6.39</v>
      </c>
      <c r="M653" s="130">
        <v>3.0951923228280001E-5</v>
      </c>
      <c r="O653" s="129">
        <v>638</v>
      </c>
      <c r="P653" s="119">
        <v>6.39</v>
      </c>
      <c r="Q653" s="130">
        <v>5.3290985179930402E-6</v>
      </c>
      <c r="S653" s="129">
        <v>638</v>
      </c>
      <c r="T653" s="119">
        <v>6.39</v>
      </c>
      <c r="U653" s="130">
        <v>4.3695633469678202E-4</v>
      </c>
      <c r="W653" s="129">
        <v>638</v>
      </c>
      <c r="X653" s="119">
        <v>6.39</v>
      </c>
      <c r="Y653" s="130">
        <v>6.1532908637904399E-5</v>
      </c>
    </row>
    <row r="654" spans="3:25" x14ac:dyDescent="0.25">
      <c r="C654" s="129">
        <v>639</v>
      </c>
      <c r="D654" s="118">
        <v>6.4</v>
      </c>
      <c r="E654" s="130">
        <v>5.5834991514935703E-6</v>
      </c>
      <c r="G654" s="129">
        <v>639</v>
      </c>
      <c r="H654" s="119">
        <v>6.4</v>
      </c>
      <c r="I654" s="130">
        <v>5.6490790667268601E-6</v>
      </c>
      <c r="K654" s="129">
        <v>639</v>
      </c>
      <c r="L654" s="119">
        <v>6.4</v>
      </c>
      <c r="M654" s="130">
        <v>3.0841863546070797E-5</v>
      </c>
      <c r="O654" s="129">
        <v>639</v>
      </c>
      <c r="P654" s="119">
        <v>6.4</v>
      </c>
      <c r="Q654" s="130">
        <v>5.3131678163517198E-6</v>
      </c>
      <c r="S654" s="129">
        <v>639</v>
      </c>
      <c r="T654" s="119">
        <v>6.4</v>
      </c>
      <c r="U654" s="130">
        <v>4.3571533894428002E-4</v>
      </c>
      <c r="W654" s="129">
        <v>639</v>
      </c>
      <c r="X654" s="119">
        <v>6.4</v>
      </c>
      <c r="Y654" s="130">
        <v>6.1345597554875999E-5</v>
      </c>
    </row>
    <row r="655" spans="3:25" x14ac:dyDescent="0.25">
      <c r="C655" s="129">
        <v>640</v>
      </c>
      <c r="D655" s="118">
        <v>6.41</v>
      </c>
      <c r="E655" s="130">
        <v>5.5663914496066598E-6</v>
      </c>
      <c r="G655" s="129">
        <v>640</v>
      </c>
      <c r="H655" s="119">
        <v>6.41</v>
      </c>
      <c r="I655" s="130">
        <v>5.6322133583452002E-6</v>
      </c>
      <c r="K655" s="129">
        <v>640</v>
      </c>
      <c r="L655" s="119">
        <v>6.41</v>
      </c>
      <c r="M655" s="130">
        <v>3.0732394351051898E-5</v>
      </c>
      <c r="O655" s="129">
        <v>640</v>
      </c>
      <c r="P655" s="119">
        <v>6.41</v>
      </c>
      <c r="Q655" s="130">
        <v>5.2973098502041604E-6</v>
      </c>
      <c r="S655" s="129">
        <v>640</v>
      </c>
      <c r="T655" s="119">
        <v>6.41</v>
      </c>
      <c r="U655" s="130">
        <v>4.3447946818533098E-4</v>
      </c>
      <c r="W655" s="129">
        <v>640</v>
      </c>
      <c r="X655" s="119">
        <v>6.41</v>
      </c>
      <c r="Y655" s="130">
        <v>6.11591387872052E-5</v>
      </c>
    </row>
    <row r="656" spans="3:25" x14ac:dyDescent="0.25">
      <c r="C656" s="129">
        <v>641</v>
      </c>
      <c r="D656" s="118">
        <v>6.42</v>
      </c>
      <c r="E656" s="130">
        <v>5.5493622252869301E-6</v>
      </c>
      <c r="G656" s="129">
        <v>641</v>
      </c>
      <c r="H656" s="119">
        <v>6.42</v>
      </c>
      <c r="I656" s="130">
        <v>5.6154222556899299E-6</v>
      </c>
      <c r="K656" s="129">
        <v>641</v>
      </c>
      <c r="L656" s="119">
        <v>6.42</v>
      </c>
      <c r="M656" s="130">
        <v>3.0623511429473202E-5</v>
      </c>
      <c r="O656" s="129">
        <v>641</v>
      </c>
      <c r="P656" s="119">
        <v>6.42</v>
      </c>
      <c r="Q656" s="130">
        <v>5.2815241933801197E-6</v>
      </c>
      <c r="S656" s="129">
        <v>641</v>
      </c>
      <c r="T656" s="119">
        <v>6.42</v>
      </c>
      <c r="U656" s="130">
        <v>4.3324869519819497E-4</v>
      </c>
      <c r="W656" s="129">
        <v>641</v>
      </c>
      <c r="X656" s="119">
        <v>6.42</v>
      </c>
      <c r="Y656" s="130">
        <v>6.09735271615025E-5</v>
      </c>
    </row>
    <row r="657" spans="3:25" x14ac:dyDescent="0.25">
      <c r="C657" s="129">
        <v>642</v>
      </c>
      <c r="D657" s="118">
        <v>6.43</v>
      </c>
      <c r="E657" s="130">
        <v>5.5324109981386704E-6</v>
      </c>
      <c r="G657" s="129">
        <v>642</v>
      </c>
      <c r="H657" s="119">
        <v>6.43</v>
      </c>
      <c r="I657" s="130">
        <v>5.59870532447641E-6</v>
      </c>
      <c r="K657" s="129">
        <v>642</v>
      </c>
      <c r="L657" s="119">
        <v>6.43</v>
      </c>
      <c r="M657" s="130">
        <v>3.0515210604881901E-5</v>
      </c>
      <c r="O657" s="129">
        <v>642</v>
      </c>
      <c r="P657" s="119">
        <v>6.43</v>
      </c>
      <c r="Q657" s="130">
        <v>5.2658082170207897E-6</v>
      </c>
      <c r="S657" s="129">
        <v>642</v>
      </c>
      <c r="T657" s="119">
        <v>6.43</v>
      </c>
      <c r="U657" s="130">
        <v>4.3202299293407102E-4</v>
      </c>
      <c r="W657" s="129">
        <v>642</v>
      </c>
      <c r="X657" s="119">
        <v>6.43</v>
      </c>
      <c r="Y657" s="130">
        <v>6.0788757543827203E-5</v>
      </c>
    </row>
    <row r="658" spans="3:25" x14ac:dyDescent="0.25">
      <c r="C658" s="129">
        <v>643</v>
      </c>
      <c r="D658" s="118">
        <v>6.44</v>
      </c>
      <c r="E658" s="130">
        <v>5.51553729145631E-6</v>
      </c>
      <c r="G658" s="129">
        <v>643</v>
      </c>
      <c r="H658" s="119">
        <v>6.44</v>
      </c>
      <c r="I658" s="130">
        <v>5.5820621335351902E-6</v>
      </c>
      <c r="K658" s="129">
        <v>643</v>
      </c>
      <c r="L658" s="119">
        <v>6.44</v>
      </c>
      <c r="M658" s="130">
        <v>3.04074877377314E-5</v>
      </c>
      <c r="O658" s="129">
        <v>643</v>
      </c>
      <c r="P658" s="119">
        <v>6.44</v>
      </c>
      <c r="Q658" s="130">
        <v>5.25016151661191E-6</v>
      </c>
      <c r="S658" s="129">
        <v>643</v>
      </c>
      <c r="T658" s="119">
        <v>6.44</v>
      </c>
      <c r="U658" s="130">
        <v>4.3080233451586102E-4</v>
      </c>
      <c r="W658" s="129">
        <v>643</v>
      </c>
      <c r="X658" s="119">
        <v>6.44</v>
      </c>
      <c r="Y658" s="130">
        <v>6.0604824839323902E-5</v>
      </c>
    </row>
    <row r="659" spans="3:25" x14ac:dyDescent="0.25">
      <c r="C659" s="129">
        <v>644</v>
      </c>
      <c r="D659" s="118">
        <v>6.45</v>
      </c>
      <c r="E659" s="130">
        <v>5.4987406321900898E-6</v>
      </c>
      <c r="G659" s="129">
        <v>644</v>
      </c>
      <c r="H659" s="119">
        <v>6.45</v>
      </c>
      <c r="I659" s="130">
        <v>5.5654922547855997E-6</v>
      </c>
      <c r="K659" s="129">
        <v>644</v>
      </c>
      <c r="L659" s="119">
        <v>6.45</v>
      </c>
      <c r="M659" s="130">
        <v>3.0300338724993402E-5</v>
      </c>
      <c r="O659" s="129">
        <v>644</v>
      </c>
      <c r="P659" s="119">
        <v>6.45</v>
      </c>
      <c r="Q659" s="130">
        <v>5.2345836905297401E-6</v>
      </c>
      <c r="S659" s="129">
        <v>644</v>
      </c>
      <c r="T659" s="119">
        <v>6.45</v>
      </c>
      <c r="U659" s="130">
        <v>4.2958669323692899E-4</v>
      </c>
      <c r="W659" s="129">
        <v>644</v>
      </c>
      <c r="X659" s="119">
        <v>6.45</v>
      </c>
      <c r="Y659" s="130">
        <v>6.0421723991861203E-5</v>
      </c>
    </row>
    <row r="660" spans="3:25" x14ac:dyDescent="0.25">
      <c r="C660" s="129">
        <v>645</v>
      </c>
      <c r="D660" s="118">
        <v>6.46</v>
      </c>
      <c r="E660" s="130">
        <v>5.4820205509122303E-6</v>
      </c>
      <c r="G660" s="129">
        <v>645</v>
      </c>
      <c r="H660" s="119">
        <v>6.46</v>
      </c>
      <c r="I660" s="130">
        <v>5.5489952632096297E-6</v>
      </c>
      <c r="K660" s="129">
        <v>645</v>
      </c>
      <c r="L660" s="119">
        <v>6.46</v>
      </c>
      <c r="M660" s="130">
        <v>3.0193759499775799E-5</v>
      </c>
      <c r="O660" s="129">
        <v>645</v>
      </c>
      <c r="P660" s="119">
        <v>6.46</v>
      </c>
      <c r="Q660" s="130">
        <v>5.21907434001663E-6</v>
      </c>
      <c r="S660" s="129">
        <v>645</v>
      </c>
      <c r="T660" s="119">
        <v>6.46</v>
      </c>
      <c r="U660" s="130">
        <v>4.2837604255987702E-4</v>
      </c>
      <c r="W660" s="129">
        <v>645</v>
      </c>
      <c r="X660" s="119">
        <v>6.46</v>
      </c>
      <c r="Y660" s="130">
        <v>6.0239449983675102E-5</v>
      </c>
    </row>
    <row r="661" spans="3:25" x14ac:dyDescent="0.25">
      <c r="C661" s="129">
        <v>646</v>
      </c>
      <c r="D661" s="118">
        <v>6.47</v>
      </c>
      <c r="E661" s="130">
        <v>5.4653765817833503E-6</v>
      </c>
      <c r="G661" s="129">
        <v>646</v>
      </c>
      <c r="H661" s="119">
        <v>6.47</v>
      </c>
      <c r="I661" s="130">
        <v>5.5325707368260298E-6</v>
      </c>
      <c r="K661" s="129">
        <v>646</v>
      </c>
      <c r="L661" s="119">
        <v>6.47</v>
      </c>
      <c r="M661" s="130">
        <v>3.0087746030945301E-5</v>
      </c>
      <c r="O661" s="129">
        <v>646</v>
      </c>
      <c r="P661" s="119">
        <v>6.47</v>
      </c>
      <c r="Q661" s="130">
        <v>5.2036330691570501E-6</v>
      </c>
      <c r="S661" s="129">
        <v>646</v>
      </c>
      <c r="T661" s="119">
        <v>6.47</v>
      </c>
      <c r="U661" s="130">
        <v>4.2717035611533301E-4</v>
      </c>
      <c r="W661" s="129">
        <v>646</v>
      </c>
      <c r="X661" s="119">
        <v>6.47</v>
      </c>
      <c r="Y661" s="130">
        <v>6.0057997835016801E-5</v>
      </c>
    </row>
    <row r="662" spans="3:25" x14ac:dyDescent="0.25">
      <c r="C662" s="129">
        <v>647</v>
      </c>
      <c r="D662" s="118">
        <v>6.48</v>
      </c>
      <c r="E662" s="130">
        <v>5.4488082625194497E-6</v>
      </c>
      <c r="G662" s="129">
        <v>647</v>
      </c>
      <c r="H662" s="119">
        <v>6.48</v>
      </c>
      <c r="I662" s="130">
        <v>5.5162182566647302E-6</v>
      </c>
      <c r="K662" s="129">
        <v>647</v>
      </c>
      <c r="L662" s="119">
        <v>6.48</v>
      </c>
      <c r="M662" s="130">
        <v>2.9982294322753102E-5</v>
      </c>
      <c r="O662" s="129">
        <v>647</v>
      </c>
      <c r="P662" s="119">
        <v>6.48</v>
      </c>
      <c r="Q662" s="130">
        <v>5.1882594848535203E-6</v>
      </c>
      <c r="S662" s="129">
        <v>647</v>
      </c>
      <c r="T662" s="119">
        <v>6.48</v>
      </c>
      <c r="U662" s="130">
        <v>4.2596960770073999E-4</v>
      </c>
      <c r="W662" s="129">
        <v>647</v>
      </c>
      <c r="X662" s="119">
        <v>6.48</v>
      </c>
      <c r="Y662" s="130">
        <v>5.9877362603803201E-5</v>
      </c>
    </row>
    <row r="663" spans="3:25" x14ac:dyDescent="0.25">
      <c r="C663" s="129">
        <v>648</v>
      </c>
      <c r="D663" s="118">
        <v>6.49</v>
      </c>
      <c r="E663" s="130">
        <v>5.4323151343590104E-6</v>
      </c>
      <c r="G663" s="129">
        <v>648</v>
      </c>
      <c r="H663" s="119">
        <v>6.49</v>
      </c>
      <c r="I663" s="130">
        <v>5.4999374067413199E-6</v>
      </c>
      <c r="K663" s="129">
        <v>648</v>
      </c>
      <c r="L663" s="119">
        <v>6.49</v>
      </c>
      <c r="M663" s="130">
        <v>2.9877400414466499E-5</v>
      </c>
      <c r="O663" s="129">
        <v>648</v>
      </c>
      <c r="P663" s="119">
        <v>6.49</v>
      </c>
      <c r="Q663" s="130">
        <v>5.1729531968031104E-6</v>
      </c>
      <c r="S663" s="129">
        <v>648</v>
      </c>
      <c r="T663" s="119">
        <v>6.49</v>
      </c>
      <c r="U663" s="130">
        <v>4.2477377127916102E-4</v>
      </c>
      <c r="W663" s="129">
        <v>648</v>
      </c>
      <c r="X663" s="119">
        <v>6.49</v>
      </c>
      <c r="Y663" s="130">
        <v>5.96975393852718E-5</v>
      </c>
    </row>
    <row r="664" spans="3:25" x14ac:dyDescent="0.25">
      <c r="C664" s="129">
        <v>649</v>
      </c>
      <c r="D664" s="118">
        <v>6.5</v>
      </c>
      <c r="E664" s="130">
        <v>5.4158967420306096E-6</v>
      </c>
      <c r="G664" s="129">
        <v>649</v>
      </c>
      <c r="H664" s="119">
        <v>6.5</v>
      </c>
      <c r="I664" s="130">
        <v>5.4837277740321202E-6</v>
      </c>
      <c r="K664" s="129">
        <v>649</v>
      </c>
      <c r="L664" s="119">
        <v>6.5</v>
      </c>
      <c r="M664" s="130">
        <v>2.9773060380005199E-5</v>
      </c>
      <c r="O664" s="129">
        <v>649</v>
      </c>
      <c r="P664" s="119">
        <v>6.5</v>
      </c>
      <c r="Q664" s="130">
        <v>5.1577138174739601E-6</v>
      </c>
      <c r="S664" s="129">
        <v>649</v>
      </c>
      <c r="T664" s="119">
        <v>6.5</v>
      </c>
      <c r="U664" s="130">
        <v>4.23582820978093E-4</v>
      </c>
      <c r="W664" s="129">
        <v>649</v>
      </c>
      <c r="X664" s="119">
        <v>6.5</v>
      </c>
      <c r="Y664" s="130">
        <v>5.9518523311639297E-5</v>
      </c>
    </row>
    <row r="665" spans="3:25" x14ac:dyDescent="0.25">
      <c r="C665" s="129">
        <v>650</v>
      </c>
      <c r="D665" s="118">
        <v>6.51</v>
      </c>
      <c r="E665" s="130">
        <v>5.3995526337208796E-6</v>
      </c>
      <c r="G665" s="129">
        <v>650</v>
      </c>
      <c r="H665" s="119">
        <v>6.51</v>
      </c>
      <c r="I665" s="130">
        <v>5.4675889484490699E-6</v>
      </c>
      <c r="K665" s="129">
        <v>650</v>
      </c>
      <c r="L665" s="119">
        <v>6.51</v>
      </c>
      <c r="M665" s="130">
        <v>2.9669270327580199E-5</v>
      </c>
      <c r="O665" s="129">
        <v>650</v>
      </c>
      <c r="P665" s="119">
        <v>6.51</v>
      </c>
      <c r="Q665" s="130">
        <v>5.1425409620820703E-6</v>
      </c>
      <c r="S665" s="129">
        <v>650</v>
      </c>
      <c r="T665" s="119">
        <v>6.51</v>
      </c>
      <c r="U665" s="130">
        <v>4.22396731088284E-4</v>
      </c>
      <c r="W665" s="129">
        <v>650</v>
      </c>
      <c r="X665" s="119">
        <v>6.51</v>
      </c>
      <c r="Y665" s="130">
        <v>5.9340309551764597E-5</v>
      </c>
    </row>
    <row r="666" spans="3:25" x14ac:dyDescent="0.25">
      <c r="C666" s="129">
        <v>651</v>
      </c>
      <c r="D666" s="118">
        <v>6.52</v>
      </c>
      <c r="E666" s="130">
        <v>5.3832823610427401E-6</v>
      </c>
      <c r="G666" s="129">
        <v>651</v>
      </c>
      <c r="H666" s="119">
        <v>6.52</v>
      </c>
      <c r="I666" s="130">
        <v>5.45152052281527E-6</v>
      </c>
      <c r="K666" s="129">
        <v>651</v>
      </c>
      <c r="L666" s="119">
        <v>6.52</v>
      </c>
      <c r="M666" s="130">
        <v>2.95660263993387E-5</v>
      </c>
      <c r="O666" s="129">
        <v>651</v>
      </c>
      <c r="P666" s="119">
        <v>6.52</v>
      </c>
      <c r="Q666" s="130">
        <v>5.1274342485682998E-6</v>
      </c>
      <c r="S666" s="129">
        <v>651</v>
      </c>
      <c r="T666" s="119">
        <v>6.52</v>
      </c>
      <c r="U666" s="130">
        <v>4.2121547606256698E-4</v>
      </c>
      <c r="W666" s="129">
        <v>651</v>
      </c>
      <c r="X666" s="119">
        <v>6.52</v>
      </c>
      <c r="Y666" s="130">
        <v>5.9162893310813397E-5</v>
      </c>
    </row>
    <row r="667" spans="3:25" x14ac:dyDescent="0.25">
      <c r="C667" s="129">
        <v>652</v>
      </c>
      <c r="D667" s="118">
        <v>6.53</v>
      </c>
      <c r="E667" s="130">
        <v>5.3670854790040202E-6</v>
      </c>
      <c r="G667" s="129">
        <v>652</v>
      </c>
      <c r="H667" s="119">
        <v>6.53</v>
      </c>
      <c r="I667" s="130">
        <v>5.4355220928403803E-6</v>
      </c>
      <c r="K667" s="129">
        <v>652</v>
      </c>
      <c r="L667" s="119">
        <v>6.53</v>
      </c>
      <c r="M667" s="130">
        <v>2.94633247710124E-5</v>
      </c>
      <c r="O667" s="129">
        <v>652</v>
      </c>
      <c r="P667" s="119">
        <v>6.53</v>
      </c>
      <c r="Q667" s="130">
        <v>5.1123932975756996E-6</v>
      </c>
      <c r="S667" s="129">
        <v>652</v>
      </c>
      <c r="T667" s="119">
        <v>6.53</v>
      </c>
      <c r="U667" s="130">
        <v>4.2003903051469801E-4</v>
      </c>
      <c r="W667" s="129">
        <v>652</v>
      </c>
      <c r="X667" s="119">
        <v>6.53</v>
      </c>
      <c r="Y667" s="130">
        <v>5.8986269829929302E-5</v>
      </c>
    </row>
    <row r="668" spans="3:25" x14ac:dyDescent="0.25">
      <c r="C668" s="129">
        <v>653</v>
      </c>
      <c r="D668" s="118">
        <v>6.54</v>
      </c>
      <c r="E668" s="130">
        <v>5.3509615459764298E-6</v>
      </c>
      <c r="G668" s="129">
        <v>653</v>
      </c>
      <c r="H668" s="119">
        <v>6.54</v>
      </c>
      <c r="I668" s="130">
        <v>5.4195932570965602E-6</v>
      </c>
      <c r="K668" s="129">
        <v>653</v>
      </c>
      <c r="L668" s="119">
        <v>6.54</v>
      </c>
      <c r="M668" s="130">
        <v>2.93611616515708E-5</v>
      </c>
      <c r="O668" s="129">
        <v>653</v>
      </c>
      <c r="P668" s="119">
        <v>6.54</v>
      </c>
      <c r="Q668" s="130">
        <v>5.0974177324268496E-6</v>
      </c>
      <c r="S668" s="129">
        <v>653</v>
      </c>
      <c r="T668" s="119">
        <v>6.54</v>
      </c>
      <c r="U668" s="130">
        <v>4.18867369218208E-4</v>
      </c>
      <c r="W668" s="129">
        <v>653</v>
      </c>
      <c r="X668" s="119">
        <v>6.54</v>
      </c>
      <c r="Y668" s="130">
        <v>5.8810434385905102E-5</v>
      </c>
    </row>
    <row r="669" spans="3:25" x14ac:dyDescent="0.25">
      <c r="C669" s="129">
        <v>654</v>
      </c>
      <c r="D669" s="118">
        <v>6.55</v>
      </c>
      <c r="E669" s="130">
        <v>5.33491012366482E-6</v>
      </c>
      <c r="G669" s="129">
        <v>654</v>
      </c>
      <c r="H669" s="119">
        <v>6.55</v>
      </c>
      <c r="I669" s="130">
        <v>5.40373361699449E-6</v>
      </c>
      <c r="K669" s="129">
        <v>654</v>
      </c>
      <c r="L669" s="119">
        <v>6.55</v>
      </c>
      <c r="M669" s="130">
        <v>2.9259533282877E-5</v>
      </c>
      <c r="O669" s="129">
        <v>654</v>
      </c>
      <c r="P669" s="119">
        <v>6.55</v>
      </c>
      <c r="Q669" s="130">
        <v>5.0825071791016303E-6</v>
      </c>
      <c r="S669" s="129">
        <v>654</v>
      </c>
      <c r="T669" s="119">
        <v>6.55</v>
      </c>
      <c r="U669" s="130">
        <v>4.1770046710525298E-4</v>
      </c>
      <c r="W669" s="129">
        <v>654</v>
      </c>
      <c r="X669" s="119">
        <v>6.55</v>
      </c>
      <c r="Y669" s="130">
        <v>5.86353822908615E-5</v>
      </c>
    </row>
    <row r="670" spans="3:25" x14ac:dyDescent="0.25">
      <c r="C670" s="129">
        <v>655</v>
      </c>
      <c r="D670" s="118">
        <v>6.56</v>
      </c>
      <c r="E670" s="130">
        <v>5.3189307770768701E-6</v>
      </c>
      <c r="G670" s="129">
        <v>655</v>
      </c>
      <c r="H670" s="119">
        <v>6.56</v>
      </c>
      <c r="I670" s="130">
        <v>5.3879427767596004E-6</v>
      </c>
      <c r="K670" s="129">
        <v>655</v>
      </c>
      <c r="L670" s="119">
        <v>6.56</v>
      </c>
      <c r="M670" s="130">
        <v>2.9158435939349998E-5</v>
      </c>
      <c r="O670" s="129">
        <v>655</v>
      </c>
      <c r="P670" s="119">
        <v>6.56</v>
      </c>
      <c r="Q670" s="130">
        <v>5.0676612662150596E-6</v>
      </c>
      <c r="S670" s="129">
        <v>655</v>
      </c>
      <c r="T670" s="119">
        <v>6.56</v>
      </c>
      <c r="U670" s="130">
        <v>4.1653829926548602E-4</v>
      </c>
      <c r="W670" s="129">
        <v>655</v>
      </c>
      <c r="X670" s="119">
        <v>6.56</v>
      </c>
      <c r="Y670" s="130">
        <v>5.8461108891925501E-5</v>
      </c>
    </row>
    <row r="671" spans="3:25" x14ac:dyDescent="0.25">
      <c r="C671" s="129">
        <v>656</v>
      </c>
      <c r="D671" s="118">
        <v>6.57</v>
      </c>
      <c r="E671" s="130">
        <v>5.3030230744928804E-6</v>
      </c>
      <c r="G671" s="129">
        <v>656</v>
      </c>
      <c r="H671" s="119">
        <v>6.57</v>
      </c>
      <c r="I671" s="130">
        <v>5.3722203434086601E-6</v>
      </c>
      <c r="K671" s="129">
        <v>656</v>
      </c>
      <c r="L671" s="119">
        <v>6.57</v>
      </c>
      <c r="M671" s="130">
        <v>2.9057865927628599E-5</v>
      </c>
      <c r="O671" s="129">
        <v>656</v>
      </c>
      <c r="P671" s="119">
        <v>6.57</v>
      </c>
      <c r="Q671" s="130">
        <v>5.0528796249954002E-6</v>
      </c>
      <c r="S671" s="129">
        <v>656</v>
      </c>
      <c r="T671" s="119">
        <v>6.57</v>
      </c>
      <c r="U671" s="130">
        <v>4.1538084094493101E-4</v>
      </c>
      <c r="W671" s="129">
        <v>656</v>
      </c>
      <c r="X671" s="119">
        <v>6.57</v>
      </c>
      <c r="Y671" s="130">
        <v>5.8287609570914598E-5</v>
      </c>
    </row>
    <row r="672" spans="3:25" x14ac:dyDescent="0.25">
      <c r="C672" s="129">
        <v>657</v>
      </c>
      <c r="D672" s="118">
        <v>6.58</v>
      </c>
      <c r="E672" s="130">
        <v>5.2871865874362403E-6</v>
      </c>
      <c r="G672" s="129">
        <v>657</v>
      </c>
      <c r="H672" s="119">
        <v>6.58</v>
      </c>
      <c r="I672" s="130">
        <v>5.3565659267264196E-6</v>
      </c>
      <c r="K672" s="129">
        <v>657</v>
      </c>
      <c r="L672" s="119">
        <v>6.58</v>
      </c>
      <c r="M672" s="130">
        <v>2.8957819586240899E-5</v>
      </c>
      <c r="O672" s="129">
        <v>657</v>
      </c>
      <c r="P672" s="119">
        <v>6.58</v>
      </c>
      <c r="Q672" s="130">
        <v>5.0381618892624401E-6</v>
      </c>
      <c r="S672" s="129">
        <v>657</v>
      </c>
      <c r="T672" s="119">
        <v>6.58</v>
      </c>
      <c r="U672" s="130">
        <v>4.1422806754486802E-4</v>
      </c>
      <c r="W672" s="129">
        <v>657</v>
      </c>
      <c r="X672" s="119">
        <v>6.58</v>
      </c>
      <c r="Y672" s="130">
        <v>5.8114879744023899E-5</v>
      </c>
    </row>
    <row r="673" spans="3:25" x14ac:dyDescent="0.25">
      <c r="C673" s="129">
        <v>658</v>
      </c>
      <c r="D673" s="118">
        <v>6.59</v>
      </c>
      <c r="E673" s="130">
        <v>5.2714208906438596E-6</v>
      </c>
      <c r="G673" s="129">
        <v>658</v>
      </c>
      <c r="H673" s="119">
        <v>6.59</v>
      </c>
      <c r="I673" s="130">
        <v>5.3409791392426402E-6</v>
      </c>
      <c r="K673" s="129">
        <v>658</v>
      </c>
      <c r="L673" s="119">
        <v>6.59</v>
      </c>
      <c r="M673" s="130">
        <v>2.8858293285276901E-5</v>
      </c>
      <c r="O673" s="129">
        <v>658</v>
      </c>
      <c r="P673" s="119">
        <v>6.59</v>
      </c>
      <c r="Q673" s="130">
        <v>5.0235076954060302E-6</v>
      </c>
      <c r="S673" s="129">
        <v>658</v>
      </c>
      <c r="T673" s="119">
        <v>6.59</v>
      </c>
      <c r="U673" s="130">
        <v>4.1307995462071798E-4</v>
      </c>
      <c r="W673" s="129">
        <v>658</v>
      </c>
      <c r="X673" s="119">
        <v>6.59</v>
      </c>
      <c r="Y673" s="130">
        <v>5.7942914861515498E-5</v>
      </c>
    </row>
    <row r="674" spans="3:25" x14ac:dyDescent="0.25">
      <c r="C674" s="129">
        <v>659</v>
      </c>
      <c r="D674" s="118">
        <v>6.6</v>
      </c>
      <c r="E674" s="130">
        <v>5.2557255620371302E-6</v>
      </c>
      <c r="G674" s="129">
        <v>659</v>
      </c>
      <c r="H674" s="119">
        <v>6.6</v>
      </c>
      <c r="I674" s="130">
        <v>5.32545959620921E-6</v>
      </c>
      <c r="K674" s="129">
        <v>659</v>
      </c>
      <c r="L674" s="119">
        <v>6.6</v>
      </c>
      <c r="M674" s="130">
        <v>2.8759283426065698E-5</v>
      </c>
      <c r="O674" s="129">
        <v>659</v>
      </c>
      <c r="P674" s="119">
        <v>6.6</v>
      </c>
      <c r="Q674" s="130">
        <v>5.0089166823648304E-6</v>
      </c>
      <c r="S674" s="129">
        <v>659</v>
      </c>
      <c r="T674" s="119">
        <v>6.6</v>
      </c>
      <c r="U674" s="130">
        <v>4.1193647788095302E-4</v>
      </c>
      <c r="W674" s="129">
        <v>659</v>
      </c>
      <c r="X674" s="119">
        <v>6.6</v>
      </c>
      <c r="Y674" s="130">
        <v>5.7771710407413098E-5</v>
      </c>
    </row>
    <row r="675" spans="3:25" x14ac:dyDescent="0.25">
      <c r="C675" s="129">
        <v>660</v>
      </c>
      <c r="D675" s="118">
        <v>6.61</v>
      </c>
      <c r="E675" s="130">
        <v>5.2401001826931398E-6</v>
      </c>
      <c r="G675" s="129">
        <v>660</v>
      </c>
      <c r="H675" s="119">
        <v>6.61</v>
      </c>
      <c r="I675" s="130">
        <v>5.3100069155775704E-6</v>
      </c>
      <c r="K675" s="129">
        <v>660</v>
      </c>
      <c r="L675" s="119">
        <v>6.61</v>
      </c>
      <c r="M675" s="130">
        <v>2.8660786440855699E-5</v>
      </c>
      <c r="O675" s="129">
        <v>660</v>
      </c>
      <c r="P675" s="119">
        <v>6.61</v>
      </c>
      <c r="Q675" s="130">
        <v>4.9943884916051498E-6</v>
      </c>
      <c r="S675" s="129">
        <v>660</v>
      </c>
      <c r="T675" s="119">
        <v>6.61</v>
      </c>
      <c r="U675" s="130">
        <v>4.1079761318600302E-4</v>
      </c>
      <c r="W675" s="129">
        <v>660</v>
      </c>
      <c r="X675" s="119">
        <v>6.61</v>
      </c>
      <c r="Y675" s="130">
        <v>5.7601261899198502E-5</v>
      </c>
    </row>
    <row r="676" spans="3:25" x14ac:dyDescent="0.25">
      <c r="C676" s="129">
        <v>661</v>
      </c>
      <c r="D676" s="118">
        <v>6.62</v>
      </c>
      <c r="E676" s="130">
        <v>5.2245443368161599E-6</v>
      </c>
      <c r="G676" s="129">
        <v>661</v>
      </c>
      <c r="H676" s="119">
        <v>6.62</v>
      </c>
      <c r="I676" s="130">
        <v>5.2946207179762798E-6</v>
      </c>
      <c r="K676" s="129">
        <v>661</v>
      </c>
      <c r="L676" s="119">
        <v>6.62</v>
      </c>
      <c r="M676" s="130">
        <v>2.8562798792499101E-5</v>
      </c>
      <c r="O676" s="129">
        <v>661</v>
      </c>
      <c r="P676" s="119">
        <v>6.62</v>
      </c>
      <c r="Q676" s="130">
        <v>4.97992276710008E-6</v>
      </c>
      <c r="S676" s="129">
        <v>661</v>
      </c>
      <c r="T676" s="119">
        <v>6.62</v>
      </c>
      <c r="U676" s="130">
        <v>4.0966333654716503E-4</v>
      </c>
      <c r="W676" s="129">
        <v>661</v>
      </c>
      <c r="X676" s="119">
        <v>6.62</v>
      </c>
      <c r="Y676" s="130">
        <v>5.7431564887510499E-5</v>
      </c>
    </row>
    <row r="677" spans="3:25" x14ac:dyDescent="0.25">
      <c r="C677" s="129">
        <v>662</v>
      </c>
      <c r="D677" s="118">
        <v>6.63</v>
      </c>
      <c r="E677" s="130">
        <v>5.2090576117094904E-6</v>
      </c>
      <c r="G677" s="129">
        <v>662</v>
      </c>
      <c r="H677" s="119">
        <v>6.63</v>
      </c>
      <c r="I677" s="130">
        <v>5.2793006266889198E-6</v>
      </c>
      <c r="K677" s="129">
        <v>662</v>
      </c>
      <c r="L677" s="119">
        <v>6.63</v>
      </c>
      <c r="M677" s="130">
        <v>2.8465316974139599E-5</v>
      </c>
      <c r="O677" s="129">
        <v>662</v>
      </c>
      <c r="P677" s="119">
        <v>6.63</v>
      </c>
      <c r="Q677" s="130">
        <v>4.96551915530887E-6</v>
      </c>
      <c r="S677" s="129">
        <v>662</v>
      </c>
      <c r="T677" s="119">
        <v>6.63</v>
      </c>
      <c r="U677" s="130">
        <v>4.0853362412554599E-4</v>
      </c>
      <c r="W677" s="129">
        <v>662</v>
      </c>
      <c r="X677" s="119">
        <v>6.63</v>
      </c>
      <c r="Y677" s="130">
        <v>5.7262614955849801E-5</v>
      </c>
    </row>
    <row r="678" spans="3:25" x14ac:dyDescent="0.25">
      <c r="C678" s="129">
        <v>663</v>
      </c>
      <c r="D678" s="118">
        <v>6.64</v>
      </c>
      <c r="E678" s="130">
        <v>5.1936395977474999E-6</v>
      </c>
      <c r="G678" s="129">
        <v>663</v>
      </c>
      <c r="H678" s="119">
        <v>6.64</v>
      </c>
      <c r="I678" s="130">
        <v>5.2640462676320002E-6</v>
      </c>
      <c r="K678" s="129">
        <v>663</v>
      </c>
      <c r="L678" s="119">
        <v>6.64</v>
      </c>
      <c r="M678" s="130">
        <v>2.83683375089048E-5</v>
      </c>
      <c r="O678" s="129">
        <v>663</v>
      </c>
      <c r="P678" s="119">
        <v>6.64</v>
      </c>
      <c r="Q678" s="130">
        <v>4.9511773051563499E-6</v>
      </c>
      <c r="S678" s="129">
        <v>663</v>
      </c>
      <c r="T678" s="119">
        <v>6.64</v>
      </c>
      <c r="U678" s="130">
        <v>4.07408452230977E-4</v>
      </c>
      <c r="W678" s="129">
        <v>663</v>
      </c>
      <c r="X678" s="119">
        <v>6.64</v>
      </c>
      <c r="Y678" s="130">
        <v>5.70944077202844E-5</v>
      </c>
    </row>
    <row r="679" spans="3:25" x14ac:dyDescent="0.25">
      <c r="C679" s="129">
        <v>664</v>
      </c>
      <c r="D679" s="118">
        <v>6.65</v>
      </c>
      <c r="E679" s="130">
        <v>5.1782898883482396E-6</v>
      </c>
      <c r="G679" s="129">
        <v>664</v>
      </c>
      <c r="H679" s="119">
        <v>6.65</v>
      </c>
      <c r="I679" s="130">
        <v>5.2488572693333097E-6</v>
      </c>
      <c r="K679" s="129">
        <v>664</v>
      </c>
      <c r="L679" s="119">
        <v>6.65</v>
      </c>
      <c r="M679" s="130">
        <v>2.8271856949601301E-5</v>
      </c>
      <c r="O679" s="129">
        <v>664</v>
      </c>
      <c r="P679" s="119">
        <v>6.65</v>
      </c>
      <c r="Q679" s="130">
        <v>4.9368968680127099E-6</v>
      </c>
      <c r="S679" s="129">
        <v>664</v>
      </c>
      <c r="T679" s="119">
        <v>6.65</v>
      </c>
      <c r="U679" s="130">
        <v>4.06287797320975E-4</v>
      </c>
      <c r="W679" s="129">
        <v>664</v>
      </c>
      <c r="X679" s="119">
        <v>6.65</v>
      </c>
      <c r="Y679" s="130">
        <v>5.6926938829158698E-5</v>
      </c>
    </row>
    <row r="680" spans="3:25" x14ac:dyDescent="0.25">
      <c r="C680" s="129">
        <v>665</v>
      </c>
      <c r="D680" s="118">
        <v>6.66</v>
      </c>
      <c r="E680" s="130">
        <v>5.1630080799458602E-6</v>
      </c>
      <c r="G680" s="129">
        <v>665</v>
      </c>
      <c r="H680" s="119">
        <v>6.66</v>
      </c>
      <c r="I680" s="130">
        <v>5.23373326291032E-6</v>
      </c>
      <c r="K680" s="129">
        <v>665</v>
      </c>
      <c r="L680" s="119">
        <v>6.66</v>
      </c>
      <c r="M680" s="130">
        <v>2.81758718784128E-5</v>
      </c>
      <c r="O680" s="129">
        <v>665</v>
      </c>
      <c r="P680" s="119">
        <v>6.66</v>
      </c>
      <c r="Q680" s="130">
        <v>4.9226774976733204E-6</v>
      </c>
      <c r="S680" s="129">
        <v>665</v>
      </c>
      <c r="T680" s="119">
        <v>6.66</v>
      </c>
      <c r="U680" s="130">
        <v>4.0517163599967801E-4</v>
      </c>
      <c r="W680" s="129">
        <v>665</v>
      </c>
      <c r="X680" s="119">
        <v>6.66</v>
      </c>
      <c r="Y680" s="130">
        <v>5.6760203962807302E-5</v>
      </c>
    </row>
    <row r="681" spans="3:25" x14ac:dyDescent="0.25">
      <c r="C681" s="129">
        <v>666</v>
      </c>
      <c r="D681" s="118">
        <v>6.67</v>
      </c>
      <c r="E681" s="130">
        <v>5.1477937719638596E-6</v>
      </c>
      <c r="G681" s="129">
        <v>666</v>
      </c>
      <c r="H681" s="119">
        <v>6.67</v>
      </c>
      <c r="I681" s="130">
        <v>5.2186738820487904E-6</v>
      </c>
      <c r="K681" s="129">
        <v>666</v>
      </c>
      <c r="L681" s="119">
        <v>6.67</v>
      </c>
      <c r="M681" s="130">
        <v>2.80803789066039E-5</v>
      </c>
      <c r="O681" s="129">
        <v>666</v>
      </c>
      <c r="P681" s="119">
        <v>6.67</v>
      </c>
      <c r="Q681" s="130">
        <v>4.90851885033887E-6</v>
      </c>
      <c r="S681" s="129">
        <v>666</v>
      </c>
      <c r="T681" s="119">
        <v>6.67</v>
      </c>
      <c r="U681" s="130">
        <v>4.04059945016814E-4</v>
      </c>
      <c r="W681" s="129">
        <v>666</v>
      </c>
      <c r="X681" s="119">
        <v>6.67</v>
      </c>
      <c r="Y681" s="130">
        <v>5.6594198833268698E-5</v>
      </c>
    </row>
    <row r="682" spans="3:25" x14ac:dyDescent="0.25">
      <c r="C682" s="129">
        <v>667</v>
      </c>
      <c r="D682" s="118">
        <v>6.68</v>
      </c>
      <c r="E682" s="130">
        <v>5.1326465667881798E-6</v>
      </c>
      <c r="G682" s="129">
        <v>667</v>
      </c>
      <c r="H682" s="119">
        <v>6.68</v>
      </c>
      <c r="I682" s="130">
        <v>5.2036787629816998E-6</v>
      </c>
      <c r="K682" s="129">
        <v>667</v>
      </c>
      <c r="L682" s="119">
        <v>6.68</v>
      </c>
      <c r="M682" s="130">
        <v>2.7985374674224999E-5</v>
      </c>
      <c r="O682" s="129">
        <v>667</v>
      </c>
      <c r="P682" s="119">
        <v>6.68</v>
      </c>
      <c r="Q682" s="130">
        <v>4.8944205845955999E-6</v>
      </c>
      <c r="S682" s="129">
        <v>667</v>
      </c>
      <c r="T682" s="119">
        <v>6.68</v>
      </c>
      <c r="U682" s="130">
        <v>4.0295270126666202E-4</v>
      </c>
      <c r="W682" s="129">
        <v>667</v>
      </c>
      <c r="X682" s="119">
        <v>6.68</v>
      </c>
      <c r="Y682" s="130">
        <v>5.6428919184005802E-5</v>
      </c>
    </row>
    <row r="683" spans="3:25" x14ac:dyDescent="0.25">
      <c r="C683" s="129">
        <v>668</v>
      </c>
      <c r="D683" s="118">
        <v>6.69</v>
      </c>
      <c r="E683" s="130">
        <v>5.1175660697408798E-6</v>
      </c>
      <c r="G683" s="129">
        <v>668</v>
      </c>
      <c r="H683" s="119">
        <v>6.69</v>
      </c>
      <c r="I683" s="130">
        <v>5.18874754446822E-6</v>
      </c>
      <c r="K683" s="129">
        <v>668</v>
      </c>
      <c r="L683" s="119">
        <v>6.69</v>
      </c>
      <c r="M683" s="130">
        <v>2.7890855849822001E-5</v>
      </c>
      <c r="O683" s="129">
        <v>668</v>
      </c>
      <c r="P683" s="119">
        <v>6.69</v>
      </c>
      <c r="Q683" s="130">
        <v>4.88038236139577E-6</v>
      </c>
      <c r="S683" s="129">
        <v>668</v>
      </c>
      <c r="T683" s="119">
        <v>6.69</v>
      </c>
      <c r="U683" s="130">
        <v>4.0184988178703198E-4</v>
      </c>
      <c r="W683" s="129">
        <v>668</v>
      </c>
      <c r="X683" s="119">
        <v>6.69</v>
      </c>
      <c r="Y683" s="130">
        <v>5.6264360789625303E-5</v>
      </c>
    </row>
    <row r="684" spans="3:25" x14ac:dyDescent="0.25">
      <c r="C684" s="129">
        <v>669</v>
      </c>
      <c r="D684" s="118">
        <v>6.7</v>
      </c>
      <c r="E684" s="130">
        <v>5.1025518890539403E-6</v>
      </c>
      <c r="G684" s="129">
        <v>669</v>
      </c>
      <c r="H684" s="119">
        <v>6.7</v>
      </c>
      <c r="I684" s="130">
        <v>5.1738798677730697E-6</v>
      </c>
      <c r="K684" s="129">
        <v>669</v>
      </c>
      <c r="L684" s="119">
        <v>6.7</v>
      </c>
      <c r="M684" s="130">
        <v>2.7796819130149201E-5</v>
      </c>
      <c r="O684" s="129">
        <v>669</v>
      </c>
      <c r="P684" s="119">
        <v>6.7</v>
      </c>
      <c r="Q684" s="130">
        <v>4.8664038440382796E-6</v>
      </c>
      <c r="S684" s="129">
        <v>669</v>
      </c>
      <c r="T684" s="119">
        <v>6.7</v>
      </c>
      <c r="U684" s="130">
        <v>4.0075146375824299E-4</v>
      </c>
      <c r="W684" s="129">
        <v>669</v>
      </c>
      <c r="X684" s="119">
        <v>6.7</v>
      </c>
      <c r="Y684" s="130">
        <v>5.6100519455604001E-5</v>
      </c>
    </row>
    <row r="685" spans="3:25" x14ac:dyDescent="0.25">
      <c r="C685" s="129">
        <v>670</v>
      </c>
      <c r="D685" s="118">
        <v>6.71</v>
      </c>
      <c r="E685" s="130">
        <v>5.08760363584335E-6</v>
      </c>
      <c r="G685" s="129">
        <v>670</v>
      </c>
      <c r="H685" s="119">
        <v>6.71</v>
      </c>
      <c r="I685" s="130">
        <v>5.1590753766457998E-6</v>
      </c>
      <c r="K685" s="129">
        <v>670</v>
      </c>
      <c r="L685" s="119">
        <v>6.71</v>
      </c>
      <c r="M685" s="130">
        <v>2.77032612398851E-5</v>
      </c>
      <c r="O685" s="129">
        <v>670</v>
      </c>
      <c r="P685" s="119">
        <v>6.71</v>
      </c>
      <c r="Q685" s="130">
        <v>4.8524846981495402E-6</v>
      </c>
      <c r="S685" s="129">
        <v>670</v>
      </c>
      <c r="T685" s="119">
        <v>6.71</v>
      </c>
      <c r="U685" s="130">
        <v>3.9965742450211498E-4</v>
      </c>
      <c r="W685" s="129">
        <v>670</v>
      </c>
      <c r="X685" s="119">
        <v>6.71</v>
      </c>
      <c r="Y685" s="130">
        <v>5.5937391018014703E-5</v>
      </c>
    </row>
    <row r="686" spans="3:25" x14ac:dyDescent="0.25">
      <c r="C686" s="129">
        <v>671</v>
      </c>
      <c r="D686" s="118">
        <v>6.72</v>
      </c>
      <c r="E686" s="130">
        <v>5.0727209240834402E-6</v>
      </c>
      <c r="G686" s="129">
        <v>671</v>
      </c>
      <c r="H686" s="119">
        <v>6.72</v>
      </c>
      <c r="I686" s="130">
        <v>5.1443337173006004E-6</v>
      </c>
      <c r="K686" s="129">
        <v>671</v>
      </c>
      <c r="L686" s="119">
        <v>6.72</v>
      </c>
      <c r="M686" s="130">
        <v>2.7610178931351901E-5</v>
      </c>
      <c r="O686" s="129">
        <v>671</v>
      </c>
      <c r="P686" s="119">
        <v>6.72</v>
      </c>
      <c r="Q686" s="130">
        <v>4.8386245916643903E-6</v>
      </c>
      <c r="S686" s="129">
        <v>671</v>
      </c>
      <c r="T686" s="119">
        <v>6.72</v>
      </c>
      <c r="U686" s="130">
        <v>3.9856774148096702E-4</v>
      </c>
      <c r="W686" s="129">
        <v>671</v>
      </c>
      <c r="X686" s="119">
        <v>6.72</v>
      </c>
      <c r="Y686" s="130">
        <v>5.5774971343257203E-5</v>
      </c>
    </row>
    <row r="687" spans="3:25" x14ac:dyDescent="0.25">
      <c r="C687" s="129">
        <v>672</v>
      </c>
      <c r="D687" s="118">
        <v>6.73</v>
      </c>
      <c r="E687" s="130">
        <v>5.0579033705817097E-6</v>
      </c>
      <c r="G687" s="129">
        <v>672</v>
      </c>
      <c r="H687" s="119">
        <v>6.73</v>
      </c>
      <c r="I687" s="130">
        <v>5.1296545383960102E-6</v>
      </c>
      <c r="K687" s="129">
        <v>672</v>
      </c>
      <c r="L687" s="119">
        <v>6.73</v>
      </c>
      <c r="M687" s="130">
        <v>2.7517568984237599E-5</v>
      </c>
      <c r="O687" s="129">
        <v>672</v>
      </c>
      <c r="P687" s="119">
        <v>6.73</v>
      </c>
      <c r="Q687" s="130">
        <v>4.8248231948073402E-6</v>
      </c>
      <c r="S687" s="129">
        <v>672</v>
      </c>
      <c r="T687" s="119">
        <v>6.73</v>
      </c>
      <c r="U687" s="130">
        <v>3.9748239229662699E-4</v>
      </c>
      <c r="W687" s="129">
        <v>672</v>
      </c>
      <c r="X687" s="119">
        <v>6.73</v>
      </c>
      <c r="Y687" s="130">
        <v>5.5613256327790398E-5</v>
      </c>
    </row>
    <row r="688" spans="3:25" x14ac:dyDescent="0.25">
      <c r="C688" s="129">
        <v>673</v>
      </c>
      <c r="D688" s="118">
        <v>6.74</v>
      </c>
      <c r="E688" s="130">
        <v>5.0431505949535198E-6</v>
      </c>
      <c r="G688" s="129">
        <v>673</v>
      </c>
      <c r="H688" s="119">
        <v>6.74</v>
      </c>
      <c r="I688" s="130">
        <v>5.1150374910149797E-6</v>
      </c>
      <c r="K688" s="129">
        <v>673</v>
      </c>
      <c r="L688" s="119">
        <v>6.74</v>
      </c>
      <c r="M688" s="130">
        <v>2.7425428205322901E-5</v>
      </c>
      <c r="O688" s="129">
        <v>673</v>
      </c>
      <c r="P688" s="119">
        <v>6.74</v>
      </c>
      <c r="Q688" s="130">
        <v>4.8110801800739198E-6</v>
      </c>
      <c r="S688" s="129">
        <v>673</v>
      </c>
      <c r="T688" s="119">
        <v>6.74</v>
      </c>
      <c r="U688" s="130">
        <v>3.96401354689437E-4</v>
      </c>
      <c r="W688" s="129">
        <v>673</v>
      </c>
      <c r="X688" s="119">
        <v>6.74</v>
      </c>
      <c r="Y688" s="130">
        <v>5.5452241897868703E-5</v>
      </c>
    </row>
    <row r="689" spans="3:25" x14ac:dyDescent="0.25">
      <c r="C689" s="129">
        <v>674</v>
      </c>
      <c r="D689" s="118">
        <v>6.75</v>
      </c>
      <c r="E689" s="130">
        <v>5.0284622195974196E-6</v>
      </c>
      <c r="G689" s="129">
        <v>674</v>
      </c>
      <c r="H689" s="119">
        <v>6.75</v>
      </c>
      <c r="I689" s="130">
        <v>5.1004822286451198E-6</v>
      </c>
      <c r="K689" s="129">
        <v>674</v>
      </c>
      <c r="L689" s="119">
        <v>6.75</v>
      </c>
      <c r="M689" s="130">
        <v>2.7333753428209501E-5</v>
      </c>
      <c r="O689" s="129">
        <v>674</v>
      </c>
      <c r="P689" s="119">
        <v>6.75</v>
      </c>
      <c r="Q689" s="130">
        <v>4.7973952222121401E-6</v>
      </c>
      <c r="S689" s="129">
        <v>674</v>
      </c>
      <c r="T689" s="119">
        <v>6.75</v>
      </c>
      <c r="U689" s="130">
        <v>3.9532460653728498E-4</v>
      </c>
      <c r="W689" s="129">
        <v>674</v>
      </c>
      <c r="X689" s="119">
        <v>6.75</v>
      </c>
      <c r="Y689" s="130">
        <v>5.52919240092799E-5</v>
      </c>
    </row>
    <row r="690" spans="3:25" x14ac:dyDescent="0.25">
      <c r="C690" s="129">
        <v>675</v>
      </c>
      <c r="D690" s="118">
        <v>6.76</v>
      </c>
      <c r="E690" s="130">
        <v>5.0138378696704903E-6</v>
      </c>
      <c r="G690" s="129">
        <v>675</v>
      </c>
      <c r="H690" s="119">
        <v>6.76</v>
      </c>
      <c r="I690" s="130">
        <v>5.0859884071589797E-6</v>
      </c>
      <c r="K690" s="129">
        <v>675</v>
      </c>
      <c r="L690" s="119">
        <v>6.76</v>
      </c>
      <c r="M690" s="130">
        <v>2.7242541513051899E-5</v>
      </c>
      <c r="O690" s="129">
        <v>675</v>
      </c>
      <c r="P690" s="119">
        <v>6.76</v>
      </c>
      <c r="Q690" s="130">
        <v>4.78376799820424E-6</v>
      </c>
      <c r="S690" s="129">
        <v>675</v>
      </c>
      <c r="T690" s="119">
        <v>6.76</v>
      </c>
      <c r="U690" s="130">
        <v>3.9425212585462598E-4</v>
      </c>
      <c r="W690" s="129">
        <v>675</v>
      </c>
      <c r="X690" s="119">
        <v>6.76</v>
      </c>
      <c r="Y690" s="130">
        <v>5.51322986470866E-5</v>
      </c>
    </row>
    <row r="691" spans="3:25" x14ac:dyDescent="0.25">
      <c r="C691" s="129">
        <v>676</v>
      </c>
      <c r="D691" s="118">
        <v>6.77</v>
      </c>
      <c r="E691" s="130">
        <v>4.9992771730641304E-6</v>
      </c>
      <c r="G691" s="129">
        <v>676</v>
      </c>
      <c r="H691" s="119">
        <v>6.77</v>
      </c>
      <c r="I691" s="130">
        <v>5.0715558361878501E-6</v>
      </c>
      <c r="K691" s="129">
        <v>676</v>
      </c>
      <c r="L691" s="119">
        <v>6.77</v>
      </c>
      <c r="M691" s="130">
        <v>2.7151789346293499E-5</v>
      </c>
      <c r="O691" s="129">
        <v>676</v>
      </c>
      <c r="P691" s="119">
        <v>6.77</v>
      </c>
      <c r="Q691" s="130">
        <v>4.7701981872485804E-6</v>
      </c>
      <c r="S691" s="129">
        <v>676</v>
      </c>
      <c r="T691" s="119">
        <v>6.77</v>
      </c>
      <c r="U691" s="130">
        <v>3.9318389079151902E-4</v>
      </c>
      <c r="W691" s="129">
        <v>676</v>
      </c>
      <c r="X691" s="119">
        <v>6.77</v>
      </c>
      <c r="Y691" s="130">
        <v>5.4973361825370599E-5</v>
      </c>
    </row>
    <row r="692" spans="3:25" x14ac:dyDescent="0.25">
      <c r="C692" s="129">
        <v>677</v>
      </c>
      <c r="D692" s="118">
        <v>6.78</v>
      </c>
      <c r="E692" s="130">
        <v>4.9847797603798997E-6</v>
      </c>
      <c r="G692" s="129">
        <v>677</v>
      </c>
      <c r="H692" s="119">
        <v>6.78</v>
      </c>
      <c r="I692" s="130">
        <v>5.0571872600293298E-6</v>
      </c>
      <c r="K692" s="129">
        <v>677</v>
      </c>
      <c r="L692" s="119">
        <v>6.78</v>
      </c>
      <c r="M692" s="130">
        <v>2.70614938404043E-5</v>
      </c>
      <c r="O692" s="129">
        <v>677</v>
      </c>
      <c r="P692" s="119">
        <v>6.78</v>
      </c>
      <c r="Q692" s="130">
        <v>4.7566854707416203E-6</v>
      </c>
      <c r="S692" s="129">
        <v>677</v>
      </c>
      <c r="T692" s="119">
        <v>6.78</v>
      </c>
      <c r="U692" s="130">
        <v>3.9211987963267602E-4</v>
      </c>
      <c r="W692" s="129">
        <v>677</v>
      </c>
      <c r="X692" s="119">
        <v>6.78</v>
      </c>
      <c r="Y692" s="130">
        <v>5.4815109586977801E-5</v>
      </c>
    </row>
    <row r="693" spans="3:25" x14ac:dyDescent="0.25">
      <c r="C693" s="129">
        <v>678</v>
      </c>
      <c r="D693" s="118">
        <v>6.79</v>
      </c>
      <c r="E693" s="130">
        <v>4.97034526490572E-6</v>
      </c>
      <c r="G693" s="129">
        <v>678</v>
      </c>
      <c r="H693" s="119">
        <v>6.79</v>
      </c>
      <c r="I693" s="130">
        <v>5.0428790736280498E-6</v>
      </c>
      <c r="K693" s="129">
        <v>678</v>
      </c>
      <c r="L693" s="119">
        <v>6.79</v>
      </c>
      <c r="M693" s="130">
        <v>2.69716519336223E-5</v>
      </c>
      <c r="O693" s="129">
        <v>678</v>
      </c>
      <c r="P693" s="119">
        <v>6.79</v>
      </c>
      <c r="Q693" s="130">
        <v>4.7432295322601701E-6</v>
      </c>
      <c r="S693" s="129">
        <v>678</v>
      </c>
      <c r="T693" s="119">
        <v>6.79</v>
      </c>
      <c r="U693" s="130">
        <v>3.9106007079650601E-4</v>
      </c>
      <c r="W693" s="129">
        <v>678</v>
      </c>
      <c r="X693" s="119">
        <v>6.79</v>
      </c>
      <c r="Y693" s="130">
        <v>5.4657538003269202E-5</v>
      </c>
    </row>
    <row r="694" spans="3:25" x14ac:dyDescent="0.25">
      <c r="C694" s="129">
        <v>679</v>
      </c>
      <c r="D694" s="118">
        <v>6.8</v>
      </c>
      <c r="E694" s="130">
        <v>4.9559733225923404E-6</v>
      </c>
      <c r="G694" s="129">
        <v>679</v>
      </c>
      <c r="H694" s="119">
        <v>6.8</v>
      </c>
      <c r="I694" s="130">
        <v>5.0286309425181896E-6</v>
      </c>
      <c r="K694" s="129">
        <v>679</v>
      </c>
      <c r="L694" s="119">
        <v>6.8</v>
      </c>
      <c r="M694" s="130">
        <v>2.6882260589697401E-5</v>
      </c>
      <c r="O694" s="129">
        <v>679</v>
      </c>
      <c r="P694" s="119">
        <v>6.8</v>
      </c>
      <c r="Q694" s="130">
        <v>4.7298300575437097E-6</v>
      </c>
      <c r="S694" s="129">
        <v>679</v>
      </c>
      <c r="T694" s="119">
        <v>6.8</v>
      </c>
      <c r="U694" s="130">
        <v>3.90004442834181E-4</v>
      </c>
      <c r="W694" s="129">
        <v>679</v>
      </c>
      <c r="X694" s="119">
        <v>6.8</v>
      </c>
      <c r="Y694" s="130">
        <v>5.4500643173871099E-5</v>
      </c>
    </row>
    <row r="695" spans="3:25" x14ac:dyDescent="0.25">
      <c r="C695" s="129">
        <v>680</v>
      </c>
      <c r="D695" s="118">
        <v>6.81</v>
      </c>
      <c r="E695" s="130">
        <v>4.9416635720300697E-6</v>
      </c>
      <c r="G695" s="129">
        <v>680</v>
      </c>
      <c r="H695" s="119">
        <v>6.81</v>
      </c>
      <c r="I695" s="130">
        <v>5.0144425345203697E-6</v>
      </c>
      <c r="K695" s="129">
        <v>680</v>
      </c>
      <c r="L695" s="119">
        <v>6.81</v>
      </c>
      <c r="M695" s="130">
        <v>2.6793316797639299E-5</v>
      </c>
      <c r="O695" s="129">
        <v>680</v>
      </c>
      <c r="P695" s="119">
        <v>6.81</v>
      </c>
      <c r="Q695" s="130">
        <v>4.7164867344769702E-6</v>
      </c>
      <c r="S695" s="129">
        <v>680</v>
      </c>
      <c r="T695" s="119">
        <v>6.81</v>
      </c>
      <c r="U695" s="130">
        <v>3.8895297442869401E-4</v>
      </c>
      <c r="W695" s="129">
        <v>680</v>
      </c>
      <c r="X695" s="119">
        <v>6.81</v>
      </c>
      <c r="Y695" s="130">
        <v>5.43444212264297E-5</v>
      </c>
    </row>
    <row r="696" spans="3:25" x14ac:dyDescent="0.25">
      <c r="C696" s="129">
        <v>681</v>
      </c>
      <c r="D696" s="118">
        <v>6.82</v>
      </c>
      <c r="E696" s="130">
        <v>4.9274156544255501E-6</v>
      </c>
      <c r="G696" s="129">
        <v>681</v>
      </c>
      <c r="H696" s="119">
        <v>6.82</v>
      </c>
      <c r="I696" s="130">
        <v>5.0003135197230703E-6</v>
      </c>
      <c r="K696" s="129">
        <v>681</v>
      </c>
      <c r="L696" s="119">
        <v>6.82</v>
      </c>
      <c r="M696" s="130">
        <v>2.6704817571467101E-5</v>
      </c>
      <c r="O696" s="129">
        <v>681</v>
      </c>
      <c r="P696" s="119">
        <v>6.82</v>
      </c>
      <c r="Q696" s="130">
        <v>4.7031992530726101E-6</v>
      </c>
      <c r="S696" s="129">
        <v>681</v>
      </c>
      <c r="T696" s="119">
        <v>6.82</v>
      </c>
      <c r="U696" s="130">
        <v>3.8790564439393699E-4</v>
      </c>
      <c r="W696" s="129">
        <v>681</v>
      </c>
      <c r="X696" s="119">
        <v>6.82</v>
      </c>
      <c r="Y696" s="130">
        <v>5.4188868316368803E-5</v>
      </c>
    </row>
    <row r="697" spans="3:25" x14ac:dyDescent="0.25">
      <c r="C697" s="129">
        <v>682</v>
      </c>
      <c r="D697" s="118">
        <v>6.83</v>
      </c>
      <c r="E697" s="130">
        <v>4.9132292135790298E-6</v>
      </c>
      <c r="G697" s="129">
        <v>682</v>
      </c>
      <c r="H697" s="119">
        <v>6.83</v>
      </c>
      <c r="I697" s="130">
        <v>4.9862435704643402E-6</v>
      </c>
      <c r="K697" s="129">
        <v>682</v>
      </c>
      <c r="L697" s="119">
        <v>6.83</v>
      </c>
      <c r="M697" s="130">
        <v>2.6616759949961999E-5</v>
      </c>
      <c r="O697" s="129">
        <v>682</v>
      </c>
      <c r="P697" s="119">
        <v>6.83</v>
      </c>
      <c r="Q697" s="130">
        <v>4.6899673054540498E-6</v>
      </c>
      <c r="S697" s="129">
        <v>682</v>
      </c>
      <c r="T697" s="119">
        <v>6.83</v>
      </c>
      <c r="U697" s="130">
        <v>3.8686243167377899E-4</v>
      </c>
      <c r="W697" s="129">
        <v>682</v>
      </c>
      <c r="X697" s="119">
        <v>6.83</v>
      </c>
      <c r="Y697" s="130">
        <v>5.40339806266475E-5</v>
      </c>
    </row>
    <row r="698" spans="3:25" x14ac:dyDescent="0.25">
      <c r="C698" s="129">
        <v>683</v>
      </c>
      <c r="D698" s="118">
        <v>6.84</v>
      </c>
      <c r="E698" s="130">
        <v>4.8991038958617303E-6</v>
      </c>
      <c r="G698" s="129">
        <v>683</v>
      </c>
      <c r="H698" s="119">
        <v>6.84</v>
      </c>
      <c r="I698" s="130">
        <v>4.9722323613136796E-6</v>
      </c>
      <c r="K698" s="129">
        <v>683</v>
      </c>
      <c r="L698" s="119">
        <v>6.84</v>
      </c>
      <c r="M698" s="130">
        <v>2.6529140996423599E-5</v>
      </c>
      <c r="O698" s="129">
        <v>683</v>
      </c>
      <c r="P698" s="119">
        <v>6.84</v>
      </c>
      <c r="Q698" s="130">
        <v>4.67679058583851E-6</v>
      </c>
      <c r="S698" s="129">
        <v>683</v>
      </c>
      <c r="T698" s="119">
        <v>6.84</v>
      </c>
      <c r="U698" s="130">
        <v>3.8582331534115302E-4</v>
      </c>
      <c r="W698" s="129">
        <v>683</v>
      </c>
      <c r="X698" s="119">
        <v>6.84</v>
      </c>
      <c r="Y698" s="130">
        <v>5.3879754367523001E-5</v>
      </c>
    </row>
    <row r="699" spans="3:25" x14ac:dyDescent="0.25">
      <c r="C699" s="129">
        <v>684</v>
      </c>
      <c r="D699" s="118">
        <v>6.85</v>
      </c>
      <c r="E699" s="130">
        <v>4.8850393501934196E-6</v>
      </c>
      <c r="G699" s="129">
        <v>684</v>
      </c>
      <c r="H699" s="119">
        <v>6.85</v>
      </c>
      <c r="I699" s="130">
        <v>4.9582795690539902E-6</v>
      </c>
      <c r="K699" s="129">
        <v>684</v>
      </c>
      <c r="L699" s="119">
        <v>6.85</v>
      </c>
      <c r="M699" s="130">
        <v>2.6441957798427799E-5</v>
      </c>
      <c r="O699" s="129">
        <v>684</v>
      </c>
      <c r="P699" s="119">
        <v>6.85</v>
      </c>
      <c r="Q699" s="130">
        <v>4.66366879052016E-6</v>
      </c>
      <c r="S699" s="129">
        <v>684</v>
      </c>
      <c r="T699" s="119">
        <v>6.85</v>
      </c>
      <c r="U699" s="130">
        <v>3.8478827459714998E-4</v>
      </c>
      <c r="W699" s="129">
        <v>684</v>
      </c>
      <c r="X699" s="119">
        <v>6.85</v>
      </c>
      <c r="Y699" s="130">
        <v>5.3726185776313997E-5</v>
      </c>
    </row>
    <row r="700" spans="3:25" x14ac:dyDescent="0.25">
      <c r="C700" s="129">
        <v>685</v>
      </c>
      <c r="D700" s="118">
        <v>6.86</v>
      </c>
      <c r="E700" s="130">
        <v>4.8710352280203601E-6</v>
      </c>
      <c r="G700" s="129">
        <v>685</v>
      </c>
      <c r="H700" s="119">
        <v>6.86</v>
      </c>
      <c r="I700" s="130">
        <v>4.9443848726638297E-6</v>
      </c>
      <c r="K700" s="129">
        <v>685</v>
      </c>
      <c r="L700" s="119">
        <v>6.86</v>
      </c>
      <c r="M700" s="130">
        <v>2.6355207467588601E-5</v>
      </c>
      <c r="O700" s="129">
        <v>685</v>
      </c>
      <c r="P700" s="119">
        <v>6.86</v>
      </c>
      <c r="Q700" s="130">
        <v>4.6506016178534402E-6</v>
      </c>
      <c r="S700" s="129">
        <v>685</v>
      </c>
      <c r="T700" s="119">
        <v>6.86</v>
      </c>
      <c r="U700" s="130">
        <v>3.83757288770124E-4</v>
      </c>
      <c r="W700" s="129">
        <v>685</v>
      </c>
      <c r="X700" s="119">
        <v>6.86</v>
      </c>
      <c r="Y700" s="130">
        <v>5.3573271117167802E-5</v>
      </c>
    </row>
    <row r="701" spans="3:25" x14ac:dyDescent="0.25">
      <c r="C701" s="129">
        <v>686</v>
      </c>
      <c r="D701" s="118">
        <v>6.87</v>
      </c>
      <c r="E701" s="130">
        <v>4.8570911832932101E-6</v>
      </c>
      <c r="G701" s="129">
        <v>686</v>
      </c>
      <c r="H701" s="119">
        <v>6.87</v>
      </c>
      <c r="I701" s="130">
        <v>4.9305479532996898E-6</v>
      </c>
      <c r="K701" s="129">
        <v>686</v>
      </c>
      <c r="L701" s="119">
        <v>6.87</v>
      </c>
      <c r="M701" s="130">
        <v>2.62688871393219E-5</v>
      </c>
      <c r="O701" s="129">
        <v>686</v>
      </c>
      <c r="P701" s="119">
        <v>6.87</v>
      </c>
      <c r="Q701" s="130">
        <v>4.6375887682365901E-6</v>
      </c>
      <c r="S701" s="129">
        <v>686</v>
      </c>
      <c r="T701" s="119">
        <v>6.87</v>
      </c>
      <c r="U701" s="130">
        <v>3.8273033731478999E-4</v>
      </c>
      <c r="W701" s="129">
        <v>686</v>
      </c>
      <c r="X701" s="119">
        <v>6.87</v>
      </c>
      <c r="Y701" s="130">
        <v>5.3421006680829503E-5</v>
      </c>
    </row>
    <row r="702" spans="3:25" x14ac:dyDescent="0.25">
      <c r="C702" s="129">
        <v>687</v>
      </c>
      <c r="D702" s="118">
        <v>6.88</v>
      </c>
      <c r="E702" s="130">
        <v>4.8432068724455503E-6</v>
      </c>
      <c r="G702" s="129">
        <v>687</v>
      </c>
      <c r="H702" s="119">
        <v>6.88</v>
      </c>
      <c r="I702" s="130">
        <v>4.9167684942785302E-6</v>
      </c>
      <c r="K702" s="129">
        <v>687</v>
      </c>
      <c r="L702" s="119">
        <v>6.88</v>
      </c>
      <c r="M702" s="130">
        <v>2.6182993972612E-5</v>
      </c>
      <c r="O702" s="129">
        <v>687</v>
      </c>
      <c r="P702" s="119">
        <v>6.88</v>
      </c>
      <c r="Q702" s="130">
        <v>4.6246299440951802E-6</v>
      </c>
      <c r="S702" s="129">
        <v>687</v>
      </c>
      <c r="T702" s="119">
        <v>6.88</v>
      </c>
      <c r="U702" s="130">
        <v>3.8170739981134902E-4</v>
      </c>
      <c r="W702" s="129">
        <v>687</v>
      </c>
      <c r="X702" s="119">
        <v>6.88</v>
      </c>
      <c r="Y702" s="130">
        <v>5.3269388784411797E-5</v>
      </c>
    </row>
    <row r="703" spans="3:25" x14ac:dyDescent="0.25">
      <c r="C703" s="129">
        <v>688</v>
      </c>
      <c r="D703" s="118">
        <v>6.89</v>
      </c>
      <c r="E703" s="130">
        <v>4.8293819543722196E-6</v>
      </c>
      <c r="G703" s="129">
        <v>688</v>
      </c>
      <c r="H703" s="119">
        <v>6.89</v>
      </c>
      <c r="I703" s="130">
        <v>4.9030461810604502E-6</v>
      </c>
      <c r="K703" s="129">
        <v>688</v>
      </c>
      <c r="L703" s="119">
        <v>6.89</v>
      </c>
      <c r="M703" s="130">
        <v>2.6097525149780799E-5</v>
      </c>
      <c r="O703" s="129">
        <v>688</v>
      </c>
      <c r="P703" s="119">
        <v>6.89</v>
      </c>
      <c r="Q703" s="130">
        <v>4.6117248498659998E-6</v>
      </c>
      <c r="S703" s="129">
        <v>688</v>
      </c>
      <c r="T703" s="119">
        <v>6.89</v>
      </c>
      <c r="U703" s="130">
        <v>3.8068845596460398E-4</v>
      </c>
      <c r="W703" s="129">
        <v>688</v>
      </c>
      <c r="X703" s="119">
        <v>6.89</v>
      </c>
      <c r="Y703" s="130">
        <v>5.3118413771170202E-5</v>
      </c>
    </row>
    <row r="704" spans="3:25" x14ac:dyDescent="0.25">
      <c r="C704" s="129">
        <v>689</v>
      </c>
      <c r="D704" s="118">
        <v>6.9</v>
      </c>
      <c r="E704" s="130">
        <v>4.8156160904081596E-6</v>
      </c>
      <c r="G704" s="129">
        <v>689</v>
      </c>
      <c r="H704" s="119">
        <v>6.9</v>
      </c>
      <c r="I704" s="130">
        <v>4.88938070123153E-6</v>
      </c>
      <c r="K704" s="129">
        <v>689</v>
      </c>
      <c r="L704" s="119">
        <v>6.9</v>
      </c>
      <c r="M704" s="130">
        <v>2.6012477876260099E-5</v>
      </c>
      <c r="O704" s="129">
        <v>689</v>
      </c>
      <c r="P704" s="119">
        <v>6.9</v>
      </c>
      <c r="Q704" s="130">
        <v>4.5988731919808997E-6</v>
      </c>
      <c r="S704" s="129">
        <v>689</v>
      </c>
      <c r="T704" s="119">
        <v>6.9</v>
      </c>
      <c r="U704" s="130">
        <v>3.7967348560309302E-4</v>
      </c>
      <c r="W704" s="129">
        <v>689</v>
      </c>
      <c r="X704" s="119">
        <v>6.9</v>
      </c>
      <c r="Y704" s="130">
        <v>5.2968078010277998E-5</v>
      </c>
    </row>
    <row r="705" spans="3:25" x14ac:dyDescent="0.25">
      <c r="C705" s="129">
        <v>690</v>
      </c>
      <c r="D705" s="118">
        <v>6.91</v>
      </c>
      <c r="E705" s="130">
        <v>4.8019089443073196E-6</v>
      </c>
      <c r="G705" s="129">
        <v>690</v>
      </c>
      <c r="H705" s="119">
        <v>6.91</v>
      </c>
      <c r="I705" s="130">
        <v>4.8757717444868E-6</v>
      </c>
      <c r="K705" s="129">
        <v>690</v>
      </c>
      <c r="L705" s="119">
        <v>6.91</v>
      </c>
      <c r="M705" s="130">
        <v>2.5927849380365901E-5</v>
      </c>
      <c r="O705" s="129">
        <v>690</v>
      </c>
      <c r="P705" s="119">
        <v>6.91</v>
      </c>
      <c r="Q705" s="130">
        <v>4.5860746788509198E-6</v>
      </c>
      <c r="S705" s="129">
        <v>690</v>
      </c>
      <c r="T705" s="119">
        <v>6.91</v>
      </c>
      <c r="U705" s="130">
        <v>3.7866246867821499E-4</v>
      </c>
      <c r="W705" s="129">
        <v>690</v>
      </c>
      <c r="X705" s="119">
        <v>6.91</v>
      </c>
      <c r="Y705" s="130">
        <v>5.2818377896604798E-5</v>
      </c>
    </row>
    <row r="706" spans="3:25" x14ac:dyDescent="0.25">
      <c r="C706" s="129">
        <v>691</v>
      </c>
      <c r="D706" s="118">
        <v>6.92</v>
      </c>
      <c r="E706" s="130">
        <v>4.7882601822218499E-6</v>
      </c>
      <c r="G706" s="129">
        <v>691</v>
      </c>
      <c r="H706" s="119">
        <v>6.92</v>
      </c>
      <c r="I706" s="130">
        <v>4.8622190026133602E-6</v>
      </c>
      <c r="K706" s="129">
        <v>691</v>
      </c>
      <c r="L706" s="119">
        <v>6.92</v>
      </c>
      <c r="M706" s="130">
        <v>2.5843636913075099E-5</v>
      </c>
      <c r="O706" s="129">
        <v>691</v>
      </c>
      <c r="P706" s="119">
        <v>6.92</v>
      </c>
      <c r="Q706" s="130">
        <v>4.5733290208504801E-6</v>
      </c>
      <c r="S706" s="129">
        <v>691</v>
      </c>
      <c r="T706" s="119">
        <v>6.92</v>
      </c>
      <c r="U706" s="130">
        <v>3.7765538526338301E-4</v>
      </c>
      <c r="W706" s="129">
        <v>691</v>
      </c>
      <c r="X706" s="119">
        <v>6.92</v>
      </c>
      <c r="Y706" s="130">
        <v>5.2669309850496199E-5</v>
      </c>
    </row>
    <row r="707" spans="3:25" x14ac:dyDescent="0.25">
      <c r="C707" s="129">
        <v>692</v>
      </c>
      <c r="D707" s="118">
        <v>6.93</v>
      </c>
      <c r="E707" s="130">
        <v>4.7746694726814698E-6</v>
      </c>
      <c r="G707" s="129">
        <v>692</v>
      </c>
      <c r="H707" s="119">
        <v>6.93</v>
      </c>
      <c r="I707" s="130">
        <v>4.8487221694737702E-6</v>
      </c>
      <c r="K707" s="129">
        <v>692</v>
      </c>
      <c r="L707" s="119">
        <v>6.93</v>
      </c>
      <c r="M707" s="130">
        <v>2.5759837747805499E-5</v>
      </c>
      <c r="O707" s="129">
        <v>692</v>
      </c>
      <c r="P707" s="119">
        <v>6.93</v>
      </c>
      <c r="Q707" s="130">
        <v>4.5606359303017603E-6</v>
      </c>
      <c r="S707" s="129">
        <v>692</v>
      </c>
      <c r="T707" s="119">
        <v>6.93</v>
      </c>
      <c r="U707" s="130">
        <v>3.7665221555316201E-4</v>
      </c>
      <c r="W707" s="129">
        <v>692</v>
      </c>
      <c r="X707" s="119">
        <v>6.93</v>
      </c>
      <c r="Y707" s="130">
        <v>5.2520870317557401E-5</v>
      </c>
    </row>
    <row r="708" spans="3:25" x14ac:dyDescent="0.25">
      <c r="C708" s="129">
        <v>693</v>
      </c>
      <c r="D708" s="118">
        <v>6.94</v>
      </c>
      <c r="E708" s="130">
        <v>4.7611364865730403E-6</v>
      </c>
      <c r="G708" s="129">
        <v>693</v>
      </c>
      <c r="H708" s="119">
        <v>6.94</v>
      </c>
      <c r="I708" s="130">
        <v>4.8352809409893802E-6</v>
      </c>
      <c r="K708" s="129">
        <v>693</v>
      </c>
      <c r="L708" s="119">
        <v>6.94</v>
      </c>
      <c r="M708" s="130">
        <v>2.5676449180197401E-5</v>
      </c>
      <c r="O708" s="129">
        <v>693</v>
      </c>
      <c r="P708" s="119">
        <v>6.94</v>
      </c>
      <c r="Q708" s="130">
        <v>4.5479951214592103E-6</v>
      </c>
      <c r="S708" s="129">
        <v>693</v>
      </c>
      <c r="T708" s="119">
        <v>6.94</v>
      </c>
      <c r="U708" s="130">
        <v>3.7565293986243102E-4</v>
      </c>
      <c r="W708" s="129">
        <v>693</v>
      </c>
      <c r="X708" s="119">
        <v>6.94</v>
      </c>
      <c r="Y708" s="130">
        <v>5.2373055768437701E-5</v>
      </c>
    </row>
    <row r="709" spans="3:25" x14ac:dyDescent="0.25">
      <c r="C709" s="129">
        <v>694</v>
      </c>
      <c r="D709" s="118">
        <v>6.95</v>
      </c>
      <c r="E709" s="130">
        <v>4.7476608971204204E-6</v>
      </c>
      <c r="G709" s="129">
        <v>694</v>
      </c>
      <c r="H709" s="119">
        <v>6.95</v>
      </c>
      <c r="I709" s="130">
        <v>4.8218950151240198E-6</v>
      </c>
      <c r="K709" s="129">
        <v>694</v>
      </c>
      <c r="L709" s="119">
        <v>6.95</v>
      </c>
      <c r="M709" s="130">
        <v>2.5593468527898499E-5</v>
      </c>
      <c r="O709" s="129">
        <v>694</v>
      </c>
      <c r="P709" s="119">
        <v>6.95</v>
      </c>
      <c r="Q709" s="130">
        <v>4.5354063104941802E-6</v>
      </c>
      <c r="S709" s="129">
        <v>694</v>
      </c>
      <c r="T709" s="119">
        <v>6.95</v>
      </c>
      <c r="U709" s="130">
        <v>3.7465753862553998E-4</v>
      </c>
      <c r="W709" s="129">
        <v>694</v>
      </c>
      <c r="X709" s="119">
        <v>6.95</v>
      </c>
      <c r="Y709" s="130">
        <v>5.22258626986162E-5</v>
      </c>
    </row>
    <row r="710" spans="3:25" x14ac:dyDescent="0.25">
      <c r="C710" s="129">
        <v>695</v>
      </c>
      <c r="D710" s="118">
        <v>6.96</v>
      </c>
      <c r="E710" s="130">
        <v>4.7342423798643599E-6</v>
      </c>
      <c r="G710" s="129">
        <v>695</v>
      </c>
      <c r="H710" s="119">
        <v>6.96</v>
      </c>
      <c r="I710" s="130">
        <v>4.8085640918677398E-6</v>
      </c>
      <c r="K710" s="129">
        <v>695</v>
      </c>
      <c r="L710" s="119">
        <v>6.96</v>
      </c>
      <c r="M710" s="130">
        <v>2.5510893130350101E-5</v>
      </c>
      <c r="O710" s="129">
        <v>695</v>
      </c>
      <c r="P710" s="119">
        <v>6.96</v>
      </c>
      <c r="Q710" s="130">
        <v>4.5228692154797596E-6</v>
      </c>
      <c r="S710" s="129">
        <v>695</v>
      </c>
      <c r="T710" s="119">
        <v>6.96</v>
      </c>
      <c r="U710" s="130">
        <v>3.7366599239548E-4</v>
      </c>
      <c r="W710" s="129">
        <v>695</v>
      </c>
      <c r="X710" s="119">
        <v>6.96</v>
      </c>
      <c r="Y710" s="130">
        <v>5.2079287628192803E-5</v>
      </c>
    </row>
    <row r="711" spans="3:25" x14ac:dyDescent="0.25">
      <c r="C711" s="129">
        <v>696</v>
      </c>
      <c r="D711" s="118">
        <v>6.97</v>
      </c>
      <c r="E711" s="130">
        <v>4.72088061264279E-6</v>
      </c>
      <c r="G711" s="129">
        <v>696</v>
      </c>
      <c r="H711" s="119">
        <v>6.97</v>
      </c>
      <c r="I711" s="130">
        <v>4.79528787322068E-6</v>
      </c>
      <c r="K711" s="129">
        <v>696</v>
      </c>
      <c r="L711" s="119">
        <v>6.97</v>
      </c>
      <c r="M711" s="130">
        <v>2.5428720348577E-5</v>
      </c>
      <c r="O711" s="129">
        <v>696</v>
      </c>
      <c r="P711" s="119">
        <v>6.97</v>
      </c>
      <c r="Q711" s="130">
        <v>4.5103835563756296E-6</v>
      </c>
      <c r="S711" s="129">
        <v>696</v>
      </c>
      <c r="T711" s="119">
        <v>6.97</v>
      </c>
      <c r="U711" s="130">
        <v>3.7267828184305501E-4</v>
      </c>
      <c r="W711" s="129">
        <v>696</v>
      </c>
      <c r="X711" s="119">
        <v>6.97</v>
      </c>
      <c r="Y711" s="130">
        <v>5.1933327101677998E-5</v>
      </c>
    </row>
    <row r="712" spans="3:25" x14ac:dyDescent="0.25">
      <c r="C712" s="129">
        <v>697</v>
      </c>
      <c r="D712" s="118">
        <v>6.98</v>
      </c>
      <c r="E712" s="130">
        <v>4.70757527557121E-6</v>
      </c>
      <c r="G712" s="129">
        <v>697</v>
      </c>
      <c r="H712" s="119">
        <v>6.98</v>
      </c>
      <c r="I712" s="130">
        <v>4.7820660631771499E-6</v>
      </c>
      <c r="K712" s="129">
        <v>697</v>
      </c>
      <c r="L712" s="119">
        <v>6.98</v>
      </c>
      <c r="M712" s="130">
        <v>2.5346947564978699E-5</v>
      </c>
      <c r="O712" s="129">
        <v>697</v>
      </c>
      <c r="P712" s="119">
        <v>6.98</v>
      </c>
      <c r="Q712" s="130">
        <v>4.4979490550131997E-6</v>
      </c>
      <c r="S712" s="129">
        <v>697</v>
      </c>
      <c r="T712" s="119">
        <v>6.98</v>
      </c>
      <c r="U712" s="130">
        <v>3.7169438775606299E-4</v>
      </c>
      <c r="W712" s="129">
        <v>697</v>
      </c>
      <c r="X712" s="119">
        <v>6.98</v>
      </c>
      <c r="Y712" s="130">
        <v>5.1787977687786799E-5</v>
      </c>
    </row>
    <row r="713" spans="3:25" x14ac:dyDescent="0.25">
      <c r="C713" s="129">
        <v>698</v>
      </c>
      <c r="D713" s="118">
        <v>6.99</v>
      </c>
      <c r="E713" s="130">
        <v>4.6943260510232001E-6</v>
      </c>
      <c r="G713" s="129">
        <v>698</v>
      </c>
      <c r="H713" s="119">
        <v>6.99</v>
      </c>
      <c r="I713" s="130">
        <v>4.7688983677097999E-6</v>
      </c>
      <c r="K713" s="129">
        <v>698</v>
      </c>
      <c r="L713" s="119">
        <v>6.99</v>
      </c>
      <c r="M713" s="130">
        <v>2.5265572183123401E-5</v>
      </c>
      <c r="O713" s="129">
        <v>698</v>
      </c>
      <c r="P713" s="119">
        <v>6.99</v>
      </c>
      <c r="Q713" s="130">
        <v>4.4855663454167996E-6</v>
      </c>
      <c r="S713" s="129">
        <v>698</v>
      </c>
      <c r="T713" s="119">
        <v>6.99</v>
      </c>
      <c r="U713" s="130">
        <v>3.7071429103848499E-4</v>
      </c>
      <c r="W713" s="129">
        <v>698</v>
      </c>
      <c r="X713" s="119">
        <v>6.99</v>
      </c>
      <c r="Y713" s="130">
        <v>5.1643235979233699E-5</v>
      </c>
    </row>
    <row r="714" spans="3:25" x14ac:dyDescent="0.25">
      <c r="C714" s="129">
        <v>699</v>
      </c>
      <c r="D714" s="118">
        <v>7</v>
      </c>
      <c r="E714" s="130">
        <v>4.6811326236113302E-6</v>
      </c>
      <c r="G714" s="129">
        <v>699</v>
      </c>
      <c r="H714" s="119">
        <v>7</v>
      </c>
      <c r="I714" s="130">
        <v>4.7557844947539899E-6</v>
      </c>
      <c r="K714" s="129">
        <v>699</v>
      </c>
      <c r="L714" s="119">
        <v>7</v>
      </c>
      <c r="M714" s="130">
        <v>2.5184591627544401E-5</v>
      </c>
      <c r="O714" s="129">
        <v>699</v>
      </c>
      <c r="P714" s="119">
        <v>7</v>
      </c>
      <c r="Q714" s="130">
        <v>4.4732362672541998E-6</v>
      </c>
      <c r="S714" s="129">
        <v>699</v>
      </c>
      <c r="T714" s="119">
        <v>7</v>
      </c>
      <c r="U714" s="130">
        <v>3.6973797270967298E-4</v>
      </c>
      <c r="W714" s="129">
        <v>699</v>
      </c>
      <c r="X714" s="119">
        <v>7</v>
      </c>
      <c r="Y714" s="130">
        <v>5.1499098592530498E-5</v>
      </c>
    </row>
    <row r="715" spans="3:25" x14ac:dyDescent="0.25">
      <c r="C715" s="129">
        <v>700</v>
      </c>
      <c r="D715" s="118">
        <v>7.01</v>
      </c>
      <c r="E715" s="130">
        <v>4.6679946801680304E-6</v>
      </c>
      <c r="G715" s="129">
        <v>700</v>
      </c>
      <c r="H715" s="119">
        <v>7.01</v>
      </c>
      <c r="I715" s="130">
        <v>4.7427241541922499E-6</v>
      </c>
      <c r="K715" s="129">
        <v>700</v>
      </c>
      <c r="L715" s="119">
        <v>7.01</v>
      </c>
      <c r="M715" s="130">
        <v>2.51040033435384E-5</v>
      </c>
      <c r="O715" s="129">
        <v>700</v>
      </c>
      <c r="P715" s="119">
        <v>7.01</v>
      </c>
      <c r="Q715" s="130">
        <v>4.4609564956560503E-6</v>
      </c>
      <c r="S715" s="129">
        <v>700</v>
      </c>
      <c r="T715" s="119">
        <v>7.01</v>
      </c>
      <c r="U715" s="130">
        <v>3.6876541390355201E-4</v>
      </c>
      <c r="W715" s="129">
        <v>700</v>
      </c>
      <c r="X715" s="119">
        <v>7.01</v>
      </c>
      <c r="Y715" s="130">
        <v>5.1355562167784897E-5</v>
      </c>
    </row>
    <row r="716" spans="3:25" x14ac:dyDescent="0.25">
      <c r="C716" s="129">
        <v>701</v>
      </c>
      <c r="D716" s="118">
        <v>7.02</v>
      </c>
      <c r="E716" s="130">
        <v>4.6549119097268203E-6</v>
      </c>
      <c r="G716" s="129">
        <v>701</v>
      </c>
      <c r="H716" s="119">
        <v>7.02</v>
      </c>
      <c r="I716" s="130">
        <v>4.7297170578389101E-6</v>
      </c>
      <c r="K716" s="129">
        <v>701</v>
      </c>
      <c r="L716" s="119">
        <v>7.02</v>
      </c>
      <c r="M716" s="130">
        <v>2.5023804796965999E-5</v>
      </c>
      <c r="O716" s="129">
        <v>701</v>
      </c>
      <c r="P716" s="119">
        <v>7.02</v>
      </c>
      <c r="Q716" s="130">
        <v>4.4487267600523999E-6</v>
      </c>
      <c r="S716" s="129">
        <v>701</v>
      </c>
      <c r="T716" s="119">
        <v>7.02</v>
      </c>
      <c r="U716" s="130">
        <v>3.6779659586782702E-4</v>
      </c>
      <c r="W716" s="129">
        <v>701</v>
      </c>
      <c r="X716" s="119">
        <v>7.02</v>
      </c>
      <c r="Y716" s="130">
        <v>5.1212623368503298E-5</v>
      </c>
    </row>
    <row r="717" spans="3:25" x14ac:dyDescent="0.25">
      <c r="C717" s="129">
        <v>702</v>
      </c>
      <c r="D717" s="118">
        <v>7.03</v>
      </c>
      <c r="E717" s="130">
        <v>4.6418840035036797E-6</v>
      </c>
      <c r="G717" s="129">
        <v>702</v>
      </c>
      <c r="H717" s="119">
        <v>7.03</v>
      </c>
      <c r="I717" s="130">
        <v>4.71676291942486E-6</v>
      </c>
      <c r="K717" s="129">
        <v>702</v>
      </c>
      <c r="L717" s="119">
        <v>7.03</v>
      </c>
      <c r="M717" s="130">
        <v>2.4943993474055201E-5</v>
      </c>
      <c r="O717" s="129">
        <v>702</v>
      </c>
      <c r="P717" s="119">
        <v>7.03</v>
      </c>
      <c r="Q717" s="130">
        <v>4.4365467916696996E-6</v>
      </c>
      <c r="S717" s="129">
        <v>702</v>
      </c>
      <c r="T717" s="119">
        <v>7.03</v>
      </c>
      <c r="U717" s="130">
        <v>3.6683149996318898E-4</v>
      </c>
      <c r="W717" s="129">
        <v>702</v>
      </c>
      <c r="X717" s="119">
        <v>7.03</v>
      </c>
      <c r="Y717" s="130">
        <v>5.1070278881392003E-5</v>
      </c>
    </row>
    <row r="718" spans="3:25" x14ac:dyDescent="0.25">
      <c r="C718" s="129">
        <v>703</v>
      </c>
      <c r="D718" s="118">
        <v>7.04</v>
      </c>
      <c r="E718" s="130">
        <v>4.6289106548785203E-6</v>
      </c>
      <c r="G718" s="129">
        <v>703</v>
      </c>
      <c r="H718" s="119">
        <v>7.04</v>
      </c>
      <c r="I718" s="130">
        <v>4.70386145458242E-6</v>
      </c>
      <c r="K718" s="129">
        <v>703</v>
      </c>
      <c r="L718" s="119">
        <v>7.04</v>
      </c>
      <c r="M718" s="130">
        <v>2.4864566881206101E-5</v>
      </c>
      <c r="O718" s="129">
        <v>703</v>
      </c>
      <c r="P718" s="119">
        <v>7.04</v>
      </c>
      <c r="Q718" s="130">
        <v>4.4244163235166803E-6</v>
      </c>
      <c r="S718" s="129">
        <v>703</v>
      </c>
      <c r="T718" s="119">
        <v>7.04</v>
      </c>
      <c r="U718" s="130">
        <v>3.65870107662537E-4</v>
      </c>
      <c r="W718" s="129">
        <v>703</v>
      </c>
      <c r="X718" s="119">
        <v>7.04</v>
      </c>
      <c r="Y718" s="130">
        <v>5.0928525416164601E-5</v>
      </c>
    </row>
    <row r="719" spans="3:25" x14ac:dyDescent="0.25">
      <c r="C719" s="129">
        <v>704</v>
      </c>
      <c r="D719" s="118">
        <v>7.05</v>
      </c>
      <c r="E719" s="130">
        <v>4.6159915593769999E-6</v>
      </c>
      <c r="G719" s="129">
        <v>704</v>
      </c>
      <c r="H719" s="119">
        <v>7.05</v>
      </c>
      <c r="I719" s="130">
        <v>4.6910123808304498E-6</v>
      </c>
      <c r="K719" s="129">
        <v>704</v>
      </c>
      <c r="L719" s="119">
        <v>7.05</v>
      </c>
      <c r="M719" s="130">
        <v>2.4785522544798299E-5</v>
      </c>
      <c r="O719" s="129">
        <v>704</v>
      </c>
      <c r="P719" s="119">
        <v>7.05</v>
      </c>
      <c r="Q719" s="130">
        <v>4.4123350903703704E-6</v>
      </c>
      <c r="S719" s="129">
        <v>704</v>
      </c>
      <c r="T719" s="119">
        <v>7.05</v>
      </c>
      <c r="U719" s="130">
        <v>3.6491240055019702E-4</v>
      </c>
      <c r="W719" s="129">
        <v>704</v>
      </c>
      <c r="X719" s="119">
        <v>7.05</v>
      </c>
      <c r="Y719" s="130">
        <v>5.0787359705348203E-5</v>
      </c>
    </row>
    <row r="720" spans="3:25" x14ac:dyDescent="0.25">
      <c r="C720" s="129">
        <v>705</v>
      </c>
      <c r="D720" s="118">
        <v>7.06</v>
      </c>
      <c r="E720" s="130">
        <v>4.6031264146523301E-6</v>
      </c>
      <c r="G720" s="129">
        <v>705</v>
      </c>
      <c r="H720" s="119">
        <v>7.06</v>
      </c>
      <c r="I720" s="130">
        <v>4.6782154175594804E-6</v>
      </c>
      <c r="K720" s="129">
        <v>705</v>
      </c>
      <c r="L720" s="119">
        <v>7.06</v>
      </c>
      <c r="M720" s="130">
        <v>2.4706858011000001E-5</v>
      </c>
      <c r="O720" s="129">
        <v>705</v>
      </c>
      <c r="P720" s="119">
        <v>7.06</v>
      </c>
      <c r="Q720" s="130">
        <v>4.4003028287622201E-6</v>
      </c>
      <c r="S720" s="129">
        <v>705</v>
      </c>
      <c r="T720" s="119">
        <v>7.06</v>
      </c>
      <c r="U720" s="130">
        <v>3.6395836032115502E-4</v>
      </c>
      <c r="W720" s="129">
        <v>705</v>
      </c>
      <c r="X720" s="119">
        <v>7.06</v>
      </c>
      <c r="Y720" s="130">
        <v>5.0646778504092703E-5</v>
      </c>
    </row>
    <row r="721" spans="3:25" x14ac:dyDescent="0.25">
      <c r="C721" s="129">
        <v>706</v>
      </c>
      <c r="D721" s="118">
        <v>7.07</v>
      </c>
      <c r="E721" s="130">
        <v>4.5903149204675197E-6</v>
      </c>
      <c r="G721" s="129">
        <v>706</v>
      </c>
      <c r="H721" s="119">
        <v>7.07</v>
      </c>
      <c r="I721" s="130">
        <v>4.6654702860169699E-6</v>
      </c>
      <c r="K721" s="129">
        <v>706</v>
      </c>
      <c r="L721" s="119">
        <v>7.07</v>
      </c>
      <c r="M721" s="130">
        <v>2.4628570845579901E-5</v>
      </c>
      <c r="O721" s="129">
        <v>706</v>
      </c>
      <c r="P721" s="119">
        <v>7.07</v>
      </c>
      <c r="Q721" s="130">
        <v>4.3883192769644004E-6</v>
      </c>
      <c r="S721" s="129">
        <v>706</v>
      </c>
      <c r="T721" s="119">
        <v>7.07</v>
      </c>
      <c r="U721" s="130">
        <v>3.63007968780289E-4</v>
      </c>
      <c r="W721" s="129">
        <v>706</v>
      </c>
      <c r="X721" s="119">
        <v>7.07</v>
      </c>
      <c r="Y721" s="130">
        <v>5.0506778589981598E-5</v>
      </c>
    </row>
    <row r="722" spans="3:25" x14ac:dyDescent="0.25">
      <c r="C722" s="129">
        <v>707</v>
      </c>
      <c r="D722" s="118">
        <v>7.08</v>
      </c>
      <c r="E722" s="130">
        <v>4.5775567786773999E-6</v>
      </c>
      <c r="G722" s="129">
        <v>707</v>
      </c>
      <c r="H722" s="119">
        <v>7.08</v>
      </c>
      <c r="I722" s="130">
        <v>4.6527767092928496E-6</v>
      </c>
      <c r="K722" s="129">
        <v>707</v>
      </c>
      <c r="L722" s="119">
        <v>7.08</v>
      </c>
      <c r="M722" s="130">
        <v>2.4550658633721002E-5</v>
      </c>
      <c r="O722" s="129">
        <v>707</v>
      </c>
      <c r="P722" s="119">
        <v>7.08</v>
      </c>
      <c r="Q722" s="130">
        <v>4.3763841749761603E-6</v>
      </c>
      <c r="S722" s="129">
        <v>707</v>
      </c>
      <c r="T722" s="119">
        <v>7.08</v>
      </c>
      <c r="U722" s="130">
        <v>3.6206120784161301E-4</v>
      </c>
      <c r="W722" s="129">
        <v>707</v>
      </c>
      <c r="X722" s="119">
        <v>7.08</v>
      </c>
      <c r="Y722" s="130">
        <v>5.0367356762845002E-5</v>
      </c>
    </row>
    <row r="723" spans="3:25" x14ac:dyDescent="0.25">
      <c r="C723" s="129">
        <v>708</v>
      </c>
      <c r="D723" s="118">
        <v>7.09</v>
      </c>
      <c r="E723" s="130">
        <v>4.5648516932113298E-6</v>
      </c>
      <c r="G723" s="129">
        <v>708</v>
      </c>
      <c r="H723" s="119">
        <v>7.09</v>
      </c>
      <c r="I723" s="130">
        <v>4.64013441230499E-6</v>
      </c>
      <c r="K723" s="129">
        <v>708</v>
      </c>
      <c r="L723" s="119">
        <v>7.09</v>
      </c>
      <c r="M723" s="130">
        <v>2.44731189798351E-5</v>
      </c>
      <c r="O723" s="129">
        <v>708</v>
      </c>
      <c r="P723" s="119">
        <v>7.09</v>
      </c>
      <c r="Q723" s="130">
        <v>4.3644972645103498E-6</v>
      </c>
      <c r="S723" s="129">
        <v>708</v>
      </c>
      <c r="T723" s="119">
        <v>7.09</v>
      </c>
      <c r="U723" s="130">
        <v>3.6111805952752002E-4</v>
      </c>
      <c r="W723" s="129">
        <v>708</v>
      </c>
      <c r="X723" s="119">
        <v>7.09</v>
      </c>
      <c r="Y723" s="130">
        <v>5.0228509844574702E-5</v>
      </c>
    </row>
    <row r="724" spans="3:25" x14ac:dyDescent="0.25">
      <c r="C724" s="129">
        <v>709</v>
      </c>
      <c r="D724" s="118">
        <v>7.1</v>
      </c>
      <c r="E724" s="130">
        <v>4.5521993700555902E-6</v>
      </c>
      <c r="G724" s="129">
        <v>709</v>
      </c>
      <c r="H724" s="119">
        <v>7.1</v>
      </c>
      <c r="I724" s="130">
        <v>4.6275431217849804E-6</v>
      </c>
      <c r="K724" s="129">
        <v>709</v>
      </c>
      <c r="L724" s="119">
        <v>7.1</v>
      </c>
      <c r="M724" s="130">
        <v>2.4395949507381699E-5</v>
      </c>
      <c r="O724" s="129">
        <v>709</v>
      </c>
      <c r="P724" s="119">
        <v>7.1</v>
      </c>
      <c r="Q724" s="130">
        <v>4.35265828898008E-6</v>
      </c>
      <c r="S724" s="129">
        <v>709</v>
      </c>
      <c r="T724" s="119">
        <v>7.1</v>
      </c>
      <c r="U724" s="130">
        <v>3.6017850596803402E-4</v>
      </c>
      <c r="W724" s="129">
        <v>709</v>
      </c>
      <c r="X724" s="119">
        <v>7.1</v>
      </c>
      <c r="Y724" s="130">
        <v>5.0090234678940001E-5</v>
      </c>
    </row>
    <row r="725" spans="3:25" x14ac:dyDescent="0.25">
      <c r="C725" s="129">
        <v>710</v>
      </c>
      <c r="D725" s="118">
        <v>7.11</v>
      </c>
      <c r="E725" s="130">
        <v>4.5395995172363099E-6</v>
      </c>
      <c r="G725" s="129">
        <v>710</v>
      </c>
      <c r="H725" s="119">
        <v>7.11</v>
      </c>
      <c r="I725" s="130">
        <v>4.6150025662639203E-6</v>
      </c>
      <c r="K725" s="129">
        <v>710</v>
      </c>
      <c r="L725" s="119">
        <v>7.11</v>
      </c>
      <c r="M725" s="130">
        <v>2.4319147858687102E-5</v>
      </c>
      <c r="O725" s="129">
        <v>710</v>
      </c>
      <c r="P725" s="119">
        <v>7.11</v>
      </c>
      <c r="Q725" s="130">
        <v>4.3408669934854297E-6</v>
      </c>
      <c r="S725" s="129">
        <v>710</v>
      </c>
      <c r="T725" s="119">
        <v>7.11</v>
      </c>
      <c r="U725" s="130">
        <v>3.5924252940007598E-4</v>
      </c>
      <c r="W725" s="129">
        <v>710</v>
      </c>
      <c r="X725" s="119">
        <v>7.11</v>
      </c>
      <c r="Y725" s="130">
        <v>4.9952528131406499E-5</v>
      </c>
    </row>
    <row r="726" spans="3:25" x14ac:dyDescent="0.25">
      <c r="C726" s="129">
        <v>711</v>
      </c>
      <c r="D726" s="118">
        <v>7.12</v>
      </c>
      <c r="E726" s="130">
        <v>4.5270518448022999E-6</v>
      </c>
      <c r="G726" s="129">
        <v>711</v>
      </c>
      <c r="H726" s="119">
        <v>7.12</v>
      </c>
      <c r="I726" s="130">
        <v>4.6025124760583702E-6</v>
      </c>
      <c r="K726" s="129">
        <v>711</v>
      </c>
      <c r="L726" s="119">
        <v>7.12</v>
      </c>
      <c r="M726" s="130">
        <v>2.4242711694765701E-5</v>
      </c>
      <c r="O726" s="129">
        <v>711</v>
      </c>
      <c r="P726" s="119">
        <v>7.12</v>
      </c>
      <c r="Q726" s="130">
        <v>4.3291231248003498E-6</v>
      </c>
      <c r="S726" s="129">
        <v>711</v>
      </c>
      <c r="T726" s="119">
        <v>7.12</v>
      </c>
      <c r="U726" s="130">
        <v>3.5831011216671301E-4</v>
      </c>
      <c r="W726" s="129">
        <v>711</v>
      </c>
      <c r="X726" s="119">
        <v>7.12</v>
      </c>
      <c r="Y726" s="130">
        <v>4.9815387088956202E-5</v>
      </c>
    </row>
    <row r="727" spans="3:25" x14ac:dyDescent="0.25">
      <c r="C727" s="129">
        <v>712</v>
      </c>
      <c r="D727" s="118">
        <v>7.13</v>
      </c>
      <c r="E727" s="130">
        <v>4.51455606480832E-6</v>
      </c>
      <c r="G727" s="129">
        <v>712</v>
      </c>
      <c r="H727" s="119">
        <v>7.13</v>
      </c>
      <c r="I727" s="130">
        <v>4.5900725832564499E-6</v>
      </c>
      <c r="K727" s="129">
        <v>712</v>
      </c>
      <c r="L727" s="119">
        <v>7.13</v>
      </c>
      <c r="M727" s="130">
        <v>2.4166638695144199E-5</v>
      </c>
      <c r="O727" s="129">
        <v>712</v>
      </c>
      <c r="P727" s="119">
        <v>7.13</v>
      </c>
      <c r="Q727" s="130">
        <v>4.3174264313596597E-6</v>
      </c>
      <c r="S727" s="129">
        <v>712</v>
      </c>
      <c r="T727" s="119">
        <v>7.13</v>
      </c>
      <c r="U727" s="130">
        <v>3.5738123671644401E-4</v>
      </c>
      <c r="W727" s="129">
        <v>712</v>
      </c>
      <c r="X727" s="119">
        <v>7.13</v>
      </c>
      <c r="Y727" s="130">
        <v>4.9678808459908903E-5</v>
      </c>
    </row>
    <row r="728" spans="3:25" x14ac:dyDescent="0.25">
      <c r="C728" s="129">
        <v>713</v>
      </c>
      <c r="D728" s="118">
        <v>7.14</v>
      </c>
      <c r="E728" s="130">
        <v>4.5021118912982002E-6</v>
      </c>
      <c r="G728" s="129">
        <v>713</v>
      </c>
      <c r="H728" s="119">
        <v>7.14</v>
      </c>
      <c r="I728" s="130">
        <v>4.5776826217040696E-6</v>
      </c>
      <c r="K728" s="129">
        <v>713</v>
      </c>
      <c r="L728" s="119">
        <v>7.14</v>
      </c>
      <c r="M728" s="130">
        <v>2.40909265576865E-5</v>
      </c>
      <c r="O728" s="129">
        <v>713</v>
      </c>
      <c r="P728" s="119">
        <v>7.14</v>
      </c>
      <c r="Q728" s="130">
        <v>4.3057766632460801E-6</v>
      </c>
      <c r="S728" s="129">
        <v>713</v>
      </c>
      <c r="T728" s="119">
        <v>7.14</v>
      </c>
      <c r="U728" s="130">
        <v>3.5645588560246201E-4</v>
      </c>
      <c r="W728" s="129">
        <v>713</v>
      </c>
      <c r="X728" s="119">
        <v>7.14</v>
      </c>
      <c r="Y728" s="130">
        <v>4.9542789173746501E-5</v>
      </c>
    </row>
    <row r="729" spans="3:25" x14ac:dyDescent="0.25">
      <c r="C729" s="129">
        <v>714</v>
      </c>
      <c r="D729" s="118">
        <v>7.15</v>
      </c>
      <c r="E729" s="130">
        <v>4.48971904028843E-6</v>
      </c>
      <c r="G729" s="129">
        <v>714</v>
      </c>
      <c r="H729" s="119">
        <v>7.15</v>
      </c>
      <c r="I729" s="130">
        <v>4.5653423269912002E-6</v>
      </c>
      <c r="K729" s="129">
        <v>714</v>
      </c>
      <c r="L729" s="119">
        <v>7.15</v>
      </c>
      <c r="M729" s="130">
        <v>2.4015572998421798E-5</v>
      </c>
      <c r="O729" s="129">
        <v>714</v>
      </c>
      <c r="P729" s="119">
        <v>7.15</v>
      </c>
      <c r="Q729" s="130">
        <v>4.2941735721775599E-6</v>
      </c>
      <c r="S729" s="129">
        <v>714</v>
      </c>
      <c r="T729" s="119">
        <v>7.15</v>
      </c>
      <c r="U729" s="130">
        <v>3.5553404148194002E-4</v>
      </c>
      <c r="W729" s="129">
        <v>714</v>
      </c>
      <c r="X729" s="119">
        <v>7.15</v>
      </c>
      <c r="Y729" s="130">
        <v>4.9407326180937298E-5</v>
      </c>
    </row>
    <row r="730" spans="3:25" x14ac:dyDescent="0.25">
      <c r="C730" s="129">
        <v>715</v>
      </c>
      <c r="D730" s="118">
        <v>7.16</v>
      </c>
      <c r="E730" s="130">
        <v>4.4773772297516502E-6</v>
      </c>
      <c r="G730" s="129">
        <v>715</v>
      </c>
      <c r="H730" s="119">
        <v>7.16</v>
      </c>
      <c r="I730" s="130">
        <v>4.5530514364383803E-6</v>
      </c>
      <c r="K730" s="129">
        <v>715</v>
      </c>
      <c r="L730" s="119">
        <v>7.16</v>
      </c>
      <c r="M730" s="130">
        <v>2.3940575751373099E-5</v>
      </c>
      <c r="O730" s="129">
        <v>715</v>
      </c>
      <c r="P730" s="119">
        <v>7.16</v>
      </c>
      <c r="Q730" s="130">
        <v>4.2826169114945397E-6</v>
      </c>
      <c r="S730" s="129">
        <v>715</v>
      </c>
      <c r="T730" s="119">
        <v>7.16</v>
      </c>
      <c r="U730" s="130">
        <v>3.54615687115316E-4</v>
      </c>
      <c r="W730" s="129">
        <v>715</v>
      </c>
      <c r="X730" s="119">
        <v>7.16</v>
      </c>
      <c r="Y730" s="130">
        <v>4.9272416452764403E-5</v>
      </c>
    </row>
    <row r="731" spans="3:25" x14ac:dyDescent="0.25">
      <c r="C731" s="129">
        <v>716</v>
      </c>
      <c r="D731" s="118">
        <v>7.17</v>
      </c>
      <c r="E731" s="130">
        <v>4.4650861796005504E-6</v>
      </c>
      <c r="G731" s="129">
        <v>716</v>
      </c>
      <c r="H731" s="119">
        <v>7.17</v>
      </c>
      <c r="I731" s="130">
        <v>4.5408096890832503E-6</v>
      </c>
      <c r="K731" s="129">
        <v>716</v>
      </c>
      <c r="L731" s="119">
        <v>7.17</v>
      </c>
      <c r="M731" s="130">
        <v>2.38659325683888E-5</v>
      </c>
      <c r="O731" s="129">
        <v>716</v>
      </c>
      <c r="P731" s="119">
        <v>7.17</v>
      </c>
      <c r="Q731" s="130">
        <v>4.2711064361474199E-6</v>
      </c>
      <c r="S731" s="129">
        <v>716</v>
      </c>
      <c r="T731" s="119">
        <v>7.17</v>
      </c>
      <c r="U731" s="130">
        <v>3.5370080536558502E-4</v>
      </c>
      <c r="W731" s="129">
        <v>716</v>
      </c>
      <c r="X731" s="119">
        <v>7.17</v>
      </c>
      <c r="Y731" s="130">
        <v>4.9138056981153001E-5</v>
      </c>
    </row>
    <row r="732" spans="3:25" x14ac:dyDescent="0.25">
      <c r="C732" s="129">
        <v>717</v>
      </c>
      <c r="D732" s="118">
        <v>7.18</v>
      </c>
      <c r="E732" s="130">
        <v>4.4528456116716204E-6</v>
      </c>
      <c r="G732" s="129">
        <v>717</v>
      </c>
      <c r="H732" s="119">
        <v>7.18</v>
      </c>
      <c r="I732" s="130">
        <v>4.5286168256672897E-6</v>
      </c>
      <c r="K732" s="129">
        <v>717</v>
      </c>
      <c r="L732" s="119">
        <v>7.18</v>
      </c>
      <c r="M732" s="130">
        <v>2.37916412189753E-5</v>
      </c>
      <c r="O732" s="129">
        <v>717</v>
      </c>
      <c r="P732" s="119">
        <v>7.18</v>
      </c>
      <c r="Q732" s="130">
        <v>4.2596419026840998E-6</v>
      </c>
      <c r="S732" s="129">
        <v>717</v>
      </c>
      <c r="T732" s="119">
        <v>7.18</v>
      </c>
      <c r="U732" s="130">
        <v>3.5278937919759298E-4</v>
      </c>
      <c r="W732" s="129">
        <v>717</v>
      </c>
      <c r="X732" s="119">
        <v>7.18</v>
      </c>
      <c r="Y732" s="130">
        <v>4.9004244778501498E-5</v>
      </c>
    </row>
    <row r="733" spans="3:25" x14ac:dyDescent="0.25">
      <c r="C733" s="129">
        <v>718</v>
      </c>
      <c r="D733" s="118">
        <v>7.19</v>
      </c>
      <c r="E733" s="130">
        <v>4.4406552497094404E-6</v>
      </c>
      <c r="G733" s="129">
        <v>718</v>
      </c>
      <c r="H733" s="119">
        <v>7.19</v>
      </c>
      <c r="I733" s="130">
        <v>4.5164725886226302E-6</v>
      </c>
      <c r="K733" s="129">
        <v>718</v>
      </c>
      <c r="L733" s="119">
        <v>7.19</v>
      </c>
      <c r="M733" s="130">
        <v>2.3717699490132199E-5</v>
      </c>
      <c r="O733" s="129">
        <v>718</v>
      </c>
      <c r="P733" s="119">
        <v>7.19</v>
      </c>
      <c r="Q733" s="130">
        <v>4.2482230692376698E-6</v>
      </c>
      <c r="S733" s="129">
        <v>718</v>
      </c>
      <c r="T733" s="119">
        <v>7.19</v>
      </c>
      <c r="U733" s="130">
        <v>3.51881391677342E-4</v>
      </c>
      <c r="W733" s="129">
        <v>718</v>
      </c>
      <c r="X733" s="119">
        <v>7.19</v>
      </c>
      <c r="Y733" s="130">
        <v>4.8870976877513097E-5</v>
      </c>
    </row>
    <row r="734" spans="3:25" x14ac:dyDescent="0.25">
      <c r="C734" s="129">
        <v>719</v>
      </c>
      <c r="D734" s="118">
        <v>7.2</v>
      </c>
      <c r="E734" s="130">
        <v>4.4285148193507603E-6</v>
      </c>
      <c r="G734" s="129">
        <v>719</v>
      </c>
      <c r="H734" s="119">
        <v>7.2</v>
      </c>
      <c r="I734" s="130">
        <v>4.5043767220588896E-6</v>
      </c>
      <c r="K734" s="129">
        <v>719</v>
      </c>
      <c r="L734" s="119">
        <v>7.2</v>
      </c>
      <c r="M734" s="130">
        <v>2.3644105186188599E-5</v>
      </c>
      <c r="O734" s="129">
        <v>719</v>
      </c>
      <c r="P734" s="119">
        <v>7.2</v>
      </c>
      <c r="Q734" s="130">
        <v>4.2368496955141797E-6</v>
      </c>
      <c r="S734" s="129">
        <v>719</v>
      </c>
      <c r="T734" s="119">
        <v>7.2</v>
      </c>
      <c r="U734" s="130">
        <v>3.5097682597129502E-4</v>
      </c>
      <c r="W734" s="129">
        <v>719</v>
      </c>
      <c r="X734" s="119">
        <v>7.2</v>
      </c>
      <c r="Y734" s="130">
        <v>4.87382503310296E-5</v>
      </c>
    </row>
    <row r="735" spans="3:25" x14ac:dyDescent="0.25">
      <c r="C735" s="129">
        <v>720</v>
      </c>
      <c r="D735" s="118">
        <v>7.21</v>
      </c>
      <c r="E735" s="130">
        <v>4.4164240481089604E-6</v>
      </c>
      <c r="G735" s="129">
        <v>720</v>
      </c>
      <c r="H735" s="119">
        <v>7.21</v>
      </c>
      <c r="I735" s="130">
        <v>4.4923289717503902E-6</v>
      </c>
      <c r="K735" s="129">
        <v>720</v>
      </c>
      <c r="L735" s="119">
        <v>7.21</v>
      </c>
      <c r="M735" s="130">
        <v>2.3576014209867399E-5</v>
      </c>
      <c r="O735" s="129">
        <v>720</v>
      </c>
      <c r="P735" s="119">
        <v>7.21</v>
      </c>
      <c r="Q735" s="130">
        <v>4.2255215427805401E-6</v>
      </c>
      <c r="S735" s="129">
        <v>720</v>
      </c>
      <c r="T735" s="119">
        <v>7.21</v>
      </c>
      <c r="U735" s="130">
        <v>3.5007566534568999E-4</v>
      </c>
      <c r="W735" s="129">
        <v>720</v>
      </c>
      <c r="X735" s="119">
        <v>7.21</v>
      </c>
      <c r="Y735" s="130">
        <v>4.8606062211867102E-5</v>
      </c>
    </row>
    <row r="736" spans="3:25" x14ac:dyDescent="0.25">
      <c r="C736" s="129">
        <v>721</v>
      </c>
      <c r="D736" s="118">
        <v>7.22</v>
      </c>
      <c r="E736" s="130">
        <v>4.4043826653585904E-6</v>
      </c>
      <c r="G736" s="129">
        <v>721</v>
      </c>
      <c r="H736" s="119">
        <v>7.22</v>
      </c>
      <c r="I736" s="130">
        <v>4.4803290851231396E-6</v>
      </c>
      <c r="K736" s="129">
        <v>721</v>
      </c>
      <c r="L736" s="119">
        <v>7.22</v>
      </c>
      <c r="M736" s="130">
        <v>2.3512952281887298E-5</v>
      </c>
      <c r="O736" s="129">
        <v>721</v>
      </c>
      <c r="P736" s="119">
        <v>7.22</v>
      </c>
      <c r="Q736" s="130">
        <v>4.2142383738524603E-6</v>
      </c>
      <c r="S736" s="129">
        <v>721</v>
      </c>
      <c r="T736" s="119">
        <v>7.22</v>
      </c>
      <c r="U736" s="130">
        <v>3.49177893165858E-4</v>
      </c>
      <c r="W736" s="129">
        <v>721</v>
      </c>
      <c r="X736" s="119">
        <v>7.22</v>
      </c>
      <c r="Y736" s="130">
        <v>4.8474409612651398E-5</v>
      </c>
    </row>
    <row r="737" spans="3:25" x14ac:dyDescent="0.25">
      <c r="C737" s="129">
        <v>722</v>
      </c>
      <c r="D737" s="118">
        <v>7.23</v>
      </c>
      <c r="E737" s="130">
        <v>4.3923904023200296E-6</v>
      </c>
      <c r="G737" s="129">
        <v>722</v>
      </c>
      <c r="H737" s="119">
        <v>7.23</v>
      </c>
      <c r="I737" s="130">
        <v>4.46837681124226E-6</v>
      </c>
      <c r="K737" s="129">
        <v>722</v>
      </c>
      <c r="L737" s="119">
        <v>7.23</v>
      </c>
      <c r="M737" s="130">
        <v>2.3450141022231301E-5</v>
      </c>
      <c r="O737" s="129">
        <v>722</v>
      </c>
      <c r="P737" s="119">
        <v>7.23</v>
      </c>
      <c r="Q737" s="130">
        <v>4.20299995308262E-6</v>
      </c>
      <c r="S737" s="129">
        <v>722</v>
      </c>
      <c r="T737" s="119">
        <v>7.23</v>
      </c>
      <c r="U737" s="130">
        <v>3.4828349289554102E-4</v>
      </c>
      <c r="W737" s="129">
        <v>722</v>
      </c>
      <c r="X737" s="119">
        <v>7.23</v>
      </c>
      <c r="Y737" s="130">
        <v>4.8343289645657903E-5</v>
      </c>
    </row>
    <row r="738" spans="3:25" x14ac:dyDescent="0.25">
      <c r="C738" s="129">
        <v>723</v>
      </c>
      <c r="D738" s="118">
        <v>7.24</v>
      </c>
      <c r="E738" s="130">
        <v>4.3804469920444097E-6</v>
      </c>
      <c r="G738" s="129">
        <v>723</v>
      </c>
      <c r="H738" s="119">
        <v>7.24</v>
      </c>
      <c r="I738" s="130">
        <v>4.4564719007992499E-6</v>
      </c>
      <c r="K738" s="129">
        <v>723</v>
      </c>
      <c r="L738" s="119">
        <v>7.24</v>
      </c>
      <c r="M738" s="130">
        <v>2.3387579115555699E-5</v>
      </c>
      <c r="O738" s="129">
        <v>723</v>
      </c>
      <c r="P738" s="119">
        <v>7.24</v>
      </c>
      <c r="Q738" s="130">
        <v>4.19180604634885E-6</v>
      </c>
      <c r="S738" s="129">
        <v>723</v>
      </c>
      <c r="T738" s="119">
        <v>7.24</v>
      </c>
      <c r="U738" s="130">
        <v>3.4739244809623001E-4</v>
      </c>
      <c r="W738" s="129">
        <v>723</v>
      </c>
      <c r="X738" s="119">
        <v>7.24</v>
      </c>
      <c r="Y738" s="130">
        <v>4.8212699442650403E-5</v>
      </c>
    </row>
    <row r="739" spans="3:25" x14ac:dyDescent="0.25">
      <c r="C739" s="129">
        <v>724</v>
      </c>
      <c r="D739" s="118">
        <v>7.25</v>
      </c>
      <c r="E739" s="130">
        <v>4.3685521693984498E-6</v>
      </c>
      <c r="G739" s="129">
        <v>724</v>
      </c>
      <c r="H739" s="119">
        <v>7.25</v>
      </c>
      <c r="I739" s="130">
        <v>4.4446141060995796E-6</v>
      </c>
      <c r="K739" s="129">
        <v>724</v>
      </c>
      <c r="L739" s="119">
        <v>7.25</v>
      </c>
      <c r="M739" s="130">
        <v>2.3325265255051201E-5</v>
      </c>
      <c r="O739" s="129">
        <v>724</v>
      </c>
      <c r="P739" s="119">
        <v>7.25</v>
      </c>
      <c r="Q739" s="130">
        <v>4.1806564210423896E-6</v>
      </c>
      <c r="S739" s="129">
        <v>724</v>
      </c>
      <c r="T739" s="119">
        <v>7.25</v>
      </c>
      <c r="U739" s="130">
        <v>3.4650474242648799E-4</v>
      </c>
      <c r="W739" s="129">
        <v>724</v>
      </c>
      <c r="X739" s="119">
        <v>7.25</v>
      </c>
      <c r="Y739" s="130">
        <v>4.8082636154723603E-5</v>
      </c>
    </row>
    <row r="740" spans="3:25" x14ac:dyDescent="0.25">
      <c r="C740" s="129">
        <v>725</v>
      </c>
      <c r="D740" s="118">
        <v>7.26</v>
      </c>
      <c r="E740" s="130">
        <v>4.3567056710497497E-6</v>
      </c>
      <c r="G740" s="129">
        <v>725</v>
      </c>
      <c r="H740" s="119">
        <v>7.26</v>
      </c>
      <c r="I740" s="130">
        <v>4.4328031810502601E-6</v>
      </c>
      <c r="K740" s="129">
        <v>725</v>
      </c>
      <c r="L740" s="119">
        <v>7.26</v>
      </c>
      <c r="M740" s="130">
        <v>2.3263198142377499E-5</v>
      </c>
      <c r="O740" s="129">
        <v>725</v>
      </c>
      <c r="P740" s="119">
        <v>7.26</v>
      </c>
      <c r="Q740" s="130">
        <v>4.1695508460564002E-6</v>
      </c>
      <c r="S740" s="129">
        <v>725</v>
      </c>
      <c r="T740" s="119">
        <v>7.26</v>
      </c>
      <c r="U740" s="130">
        <v>3.45620359641294E-4</v>
      </c>
      <c r="W740" s="129">
        <v>725</v>
      </c>
      <c r="X740" s="119">
        <v>7.26</v>
      </c>
      <c r="Y740" s="130">
        <v>4.7953096952144602E-5</v>
      </c>
    </row>
    <row r="741" spans="3:25" x14ac:dyDescent="0.25">
      <c r="C741" s="129">
        <v>726</v>
      </c>
      <c r="D741" s="118">
        <v>7.27</v>
      </c>
      <c r="E741" s="130">
        <v>4.3449072354519503E-6</v>
      </c>
      <c r="G741" s="129">
        <v>726</v>
      </c>
      <c r="H741" s="119">
        <v>7.27</v>
      </c>
      <c r="I741" s="130">
        <v>4.4210388811475697E-6</v>
      </c>
      <c r="K741" s="129">
        <v>726</v>
      </c>
      <c r="L741" s="119">
        <v>7.27</v>
      </c>
      <c r="M741" s="130">
        <v>2.3201376487598001E-5</v>
      </c>
      <c r="O741" s="129">
        <v>726</v>
      </c>
      <c r="P741" s="119">
        <v>7.27</v>
      </c>
      <c r="Q741" s="130">
        <v>4.1584890917743503E-6</v>
      </c>
      <c r="S741" s="129">
        <v>726</v>
      </c>
      <c r="T741" s="119">
        <v>7.27</v>
      </c>
      <c r="U741" s="130">
        <v>3.4473928359138301E-4</v>
      </c>
      <c r="W741" s="129">
        <v>726</v>
      </c>
      <c r="X741" s="119">
        <v>7.27</v>
      </c>
      <c r="Y741" s="130">
        <v>4.7824079024198997E-5</v>
      </c>
    </row>
    <row r="742" spans="3:25" x14ac:dyDescent="0.25">
      <c r="C742" s="129">
        <v>727</v>
      </c>
      <c r="D742" s="118">
        <v>7.28</v>
      </c>
      <c r="E742" s="130">
        <v>4.3331566028302001E-6</v>
      </c>
      <c r="G742" s="129">
        <v>727</v>
      </c>
      <c r="H742" s="119">
        <v>7.28</v>
      </c>
      <c r="I742" s="130">
        <v>4.40932096346489E-6</v>
      </c>
      <c r="K742" s="129">
        <v>727</v>
      </c>
      <c r="L742" s="119">
        <v>7.28</v>
      </c>
      <c r="M742" s="130">
        <v>2.3139799009115801E-5</v>
      </c>
      <c r="O742" s="129">
        <v>727</v>
      </c>
      <c r="P742" s="119">
        <v>7.28</v>
      </c>
      <c r="Q742" s="130">
        <v>4.1474709300587501E-6</v>
      </c>
      <c r="S742" s="129">
        <v>727</v>
      </c>
      <c r="T742" s="119">
        <v>7.28</v>
      </c>
      <c r="U742" s="130">
        <v>3.4386149822259598E-4</v>
      </c>
      <c r="W742" s="129">
        <v>727</v>
      </c>
      <c r="X742" s="119">
        <v>7.28</v>
      </c>
      <c r="Y742" s="130">
        <v>4.7695579579035498E-5</v>
      </c>
    </row>
    <row r="743" spans="3:25" x14ac:dyDescent="0.25">
      <c r="C743" s="129">
        <v>728</v>
      </c>
      <c r="D743" s="118">
        <v>7.29</v>
      </c>
      <c r="E743" s="130">
        <v>4.3214535151667301E-6</v>
      </c>
      <c r="G743" s="129">
        <v>728</v>
      </c>
      <c r="H743" s="119">
        <v>7.29</v>
      </c>
      <c r="I743" s="130">
        <v>4.3976491866406004E-6</v>
      </c>
      <c r="K743" s="129">
        <v>728</v>
      </c>
      <c r="L743" s="119">
        <v>7.29</v>
      </c>
      <c r="M743" s="130">
        <v>2.3078464433609099E-5</v>
      </c>
      <c r="O743" s="129">
        <v>728</v>
      </c>
      <c r="P743" s="119">
        <v>7.29</v>
      </c>
      <c r="Q743" s="130">
        <v>4.1364961342398E-6</v>
      </c>
      <c r="S743" s="129">
        <v>728</v>
      </c>
      <c r="T743" s="119">
        <v>7.29</v>
      </c>
      <c r="U743" s="130">
        <v>3.4298698757523398E-4</v>
      </c>
      <c r="W743" s="129">
        <v>728</v>
      </c>
      <c r="X743" s="119">
        <v>7.29</v>
      </c>
      <c r="Y743" s="130">
        <v>4.7567595843514001E-5</v>
      </c>
    </row>
    <row r="744" spans="3:25" x14ac:dyDescent="0.25">
      <c r="C744" s="129">
        <v>729</v>
      </c>
      <c r="D744" s="118">
        <v>7.3</v>
      </c>
      <c r="E744" s="130">
        <v>4.30979771618644E-6</v>
      </c>
      <c r="G744" s="129">
        <v>729</v>
      </c>
      <c r="H744" s="119">
        <v>7.3</v>
      </c>
      <c r="I744" s="130">
        <v>4.3860233108661904E-6</v>
      </c>
      <c r="K744" s="129">
        <v>729</v>
      </c>
      <c r="L744" s="119">
        <v>7.3</v>
      </c>
      <c r="M744" s="130">
        <v>2.3017371495968299E-5</v>
      </c>
      <c r="O744" s="129">
        <v>729</v>
      </c>
      <c r="P744" s="119">
        <v>7.3</v>
      </c>
      <c r="Q744" s="130">
        <v>4.12556447910421E-6</v>
      </c>
      <c r="S744" s="129">
        <v>729</v>
      </c>
      <c r="T744" s="119">
        <v>7.3</v>
      </c>
      <c r="U744" s="130">
        <v>3.4211573578341302E-4</v>
      </c>
      <c r="W744" s="129">
        <v>729</v>
      </c>
      <c r="X744" s="119">
        <v>7.3</v>
      </c>
      <c r="Y744" s="130">
        <v>4.7440125063054598E-5</v>
      </c>
    </row>
    <row r="745" spans="3:25" x14ac:dyDescent="0.25">
      <c r="C745" s="129">
        <v>730</v>
      </c>
      <c r="D745" s="118">
        <v>7.31</v>
      </c>
      <c r="E745" s="130">
        <v>4.2981889513428603E-6</v>
      </c>
      <c r="G745" s="129">
        <v>730</v>
      </c>
      <c r="H745" s="119">
        <v>7.31</v>
      </c>
      <c r="I745" s="130">
        <v>4.3744430978743802E-6</v>
      </c>
      <c r="K745" s="129">
        <v>730</v>
      </c>
      <c r="L745" s="119">
        <v>7.31</v>
      </c>
      <c r="M745" s="130">
        <v>2.2956518939233001E-5</v>
      </c>
      <c r="O745" s="129">
        <v>730</v>
      </c>
      <c r="P745" s="119">
        <v>7.31</v>
      </c>
      <c r="Q745" s="130">
        <v>4.11467574088414E-6</v>
      </c>
      <c r="S745" s="129">
        <v>730</v>
      </c>
      <c r="T745" s="119">
        <v>7.31</v>
      </c>
      <c r="U745" s="130">
        <v>3.4124772707442799E-4</v>
      </c>
      <c r="W745" s="129">
        <v>730</v>
      </c>
      <c r="X745" s="119">
        <v>7.31</v>
      </c>
      <c r="Y745" s="130">
        <v>4.7313164501487199E-5</v>
      </c>
    </row>
    <row r="746" spans="3:25" x14ac:dyDescent="0.25">
      <c r="C746" s="129">
        <v>731</v>
      </c>
      <c r="D746" s="118">
        <v>7.32</v>
      </c>
      <c r="E746" s="130">
        <v>4.2866269678040399E-6</v>
      </c>
      <c r="G746" s="129">
        <v>731</v>
      </c>
      <c r="H746" s="119">
        <v>7.32</v>
      </c>
      <c r="I746" s="130">
        <v>4.3629083109273199E-6</v>
      </c>
      <c r="K746" s="129">
        <v>731</v>
      </c>
      <c r="L746" s="119">
        <v>7.32</v>
      </c>
      <c r="M746" s="130">
        <v>2.2895905514529699E-5</v>
      </c>
      <c r="O746" s="129">
        <v>731</v>
      </c>
      <c r="P746" s="119">
        <v>7.32</v>
      </c>
      <c r="Q746" s="130">
        <v>4.1038296972461597E-6</v>
      </c>
      <c r="S746" s="129">
        <v>731</v>
      </c>
      <c r="T746" s="119">
        <v>7.32</v>
      </c>
      <c r="U746" s="130">
        <v>3.4038294576812199E-4</v>
      </c>
      <c r="W746" s="129">
        <v>731</v>
      </c>
      <c r="X746" s="119">
        <v>7.32</v>
      </c>
      <c r="Y746" s="130">
        <v>4.7186711440903997E-5</v>
      </c>
    </row>
    <row r="747" spans="3:25" x14ac:dyDescent="0.25">
      <c r="C747" s="129">
        <v>732</v>
      </c>
      <c r="D747" s="118">
        <v>7.33</v>
      </c>
      <c r="E747" s="130">
        <v>4.2751115144386504E-6</v>
      </c>
      <c r="G747" s="129">
        <v>732</v>
      </c>
      <c r="H747" s="119">
        <v>7.33</v>
      </c>
      <c r="I747" s="130">
        <v>4.3514187148050501E-6</v>
      </c>
      <c r="K747" s="129">
        <v>732</v>
      </c>
      <c r="L747" s="119">
        <v>7.33</v>
      </c>
      <c r="M747" s="130">
        <v>2.2835529981010399E-5</v>
      </c>
      <c r="O747" s="129">
        <v>732</v>
      </c>
      <c r="P747" s="119">
        <v>7.33</v>
      </c>
      <c r="Q747" s="130">
        <v>4.0930261272804103E-6</v>
      </c>
      <c r="S747" s="129">
        <v>732</v>
      </c>
      <c r="T747" s="119">
        <v>7.33</v>
      </c>
      <c r="U747" s="130">
        <v>3.3952137627625599E-4</v>
      </c>
      <c r="W747" s="129">
        <v>732</v>
      </c>
      <c r="X747" s="119">
        <v>7.33</v>
      </c>
      <c r="Y747" s="130">
        <v>4.7060763181511897E-5</v>
      </c>
    </row>
    <row r="748" spans="3:25" x14ac:dyDescent="0.25">
      <c r="C748" s="129">
        <v>733</v>
      </c>
      <c r="D748" s="118">
        <v>7.34</v>
      </c>
      <c r="E748" s="130">
        <v>4.2636423418022201E-6</v>
      </c>
      <c r="G748" s="129">
        <v>733</v>
      </c>
      <c r="H748" s="119">
        <v>7.34</v>
      </c>
      <c r="I748" s="130">
        <v>4.3399740757938503E-6</v>
      </c>
      <c r="K748" s="129">
        <v>733</v>
      </c>
      <c r="L748" s="119">
        <v>7.34</v>
      </c>
      <c r="M748" s="130">
        <v>2.2775391105791099E-5</v>
      </c>
      <c r="O748" s="129">
        <v>733</v>
      </c>
      <c r="P748" s="119">
        <v>7.34</v>
      </c>
      <c r="Q748" s="130">
        <v>4.0822648114897699E-6</v>
      </c>
      <c r="S748" s="129">
        <v>733</v>
      </c>
      <c r="T748" s="119">
        <v>7.34</v>
      </c>
      <c r="U748" s="130">
        <v>3.3866300310189001E-4</v>
      </c>
      <c r="W748" s="129">
        <v>733</v>
      </c>
      <c r="X748" s="119">
        <v>7.34</v>
      </c>
      <c r="Y748" s="130">
        <v>4.6935317041487902E-5</v>
      </c>
    </row>
    <row r="749" spans="3:25" x14ac:dyDescent="0.25">
      <c r="C749" s="129">
        <v>734</v>
      </c>
      <c r="D749" s="118">
        <v>7.35</v>
      </c>
      <c r="E749" s="130">
        <v>4.2522192021235496E-6</v>
      </c>
      <c r="G749" s="129">
        <v>734</v>
      </c>
      <c r="H749" s="119">
        <v>7.35</v>
      </c>
      <c r="I749" s="130">
        <v>4.3285741616748601E-6</v>
      </c>
      <c r="K749" s="129">
        <v>734</v>
      </c>
      <c r="L749" s="119">
        <v>7.35</v>
      </c>
      <c r="M749" s="130">
        <v>2.2715487663891099E-5</v>
      </c>
      <c r="O749" s="129">
        <v>734</v>
      </c>
      <c r="P749" s="119">
        <v>7.35</v>
      </c>
      <c r="Q749" s="130">
        <v>4.0715455317791297E-6</v>
      </c>
      <c r="S749" s="129">
        <v>734</v>
      </c>
      <c r="T749" s="119">
        <v>7.35</v>
      </c>
      <c r="U749" s="130">
        <v>3.37807810838757E-4</v>
      </c>
      <c r="W749" s="129">
        <v>734</v>
      </c>
      <c r="X749" s="119">
        <v>7.35</v>
      </c>
      <c r="Y749" s="130">
        <v>4.6810370356833798E-5</v>
      </c>
    </row>
    <row r="750" spans="3:25" x14ac:dyDescent="0.25">
      <c r="C750" s="129">
        <v>735</v>
      </c>
      <c r="D750" s="118">
        <v>7.36</v>
      </c>
      <c r="E750" s="130">
        <v>4.2408418492910903E-6</v>
      </c>
      <c r="G750" s="129">
        <v>735</v>
      </c>
      <c r="H750" s="119">
        <v>7.36</v>
      </c>
      <c r="I750" s="130">
        <v>4.3172187417127402E-6</v>
      </c>
      <c r="K750" s="129">
        <v>735</v>
      </c>
      <c r="L750" s="119">
        <v>7.36</v>
      </c>
      <c r="M750" s="130">
        <v>2.26558184381734E-5</v>
      </c>
      <c r="O750" s="129">
        <v>735</v>
      </c>
      <c r="P750" s="119">
        <v>7.36</v>
      </c>
      <c r="Q750" s="130">
        <v>4.0608680714448298E-6</v>
      </c>
      <c r="S750" s="129">
        <v>735</v>
      </c>
      <c r="T750" s="119">
        <v>7.36</v>
      </c>
      <c r="U750" s="130">
        <v>3.3695578417065902E-4</v>
      </c>
      <c r="W750" s="129">
        <v>735</v>
      </c>
      <c r="X750" s="119">
        <v>7.36</v>
      </c>
      <c r="Y750" s="130">
        <v>4.6685920481234899E-5</v>
      </c>
    </row>
    <row r="751" spans="3:25" x14ac:dyDescent="0.25">
      <c r="C751" s="129">
        <v>736</v>
      </c>
      <c r="D751" s="118">
        <v>7.37</v>
      </c>
      <c r="E751" s="130">
        <v>4.2295100388396503E-6</v>
      </c>
      <c r="G751" s="129">
        <v>736</v>
      </c>
      <c r="H751" s="119">
        <v>7.37</v>
      </c>
      <c r="I751" s="130">
        <v>4.3059075866443904E-6</v>
      </c>
      <c r="K751" s="129">
        <v>736</v>
      </c>
      <c r="L751" s="119">
        <v>7.37</v>
      </c>
      <c r="M751" s="130">
        <v>2.2596382219284701E-5</v>
      </c>
      <c r="O751" s="129">
        <v>736</v>
      </c>
      <c r="P751" s="119">
        <v>7.37</v>
      </c>
      <c r="Q751" s="130">
        <v>4.0502322151641197E-6</v>
      </c>
      <c r="S751" s="129">
        <v>736</v>
      </c>
      <c r="T751" s="119">
        <v>7.37</v>
      </c>
      <c r="U751" s="130">
        <v>3.3610690787085198E-4</v>
      </c>
      <c r="W751" s="129">
        <v>736</v>
      </c>
      <c r="X751" s="119">
        <v>7.37</v>
      </c>
      <c r="Y751" s="130">
        <v>4.6561964785917E-5</v>
      </c>
    </row>
    <row r="752" spans="3:25" x14ac:dyDescent="0.25">
      <c r="C752" s="129">
        <v>737</v>
      </c>
      <c r="D752" s="118">
        <v>7.38</v>
      </c>
      <c r="E752" s="130">
        <v>4.21822352793712E-6</v>
      </c>
      <c r="G752" s="129">
        <v>737</v>
      </c>
      <c r="H752" s="119">
        <v>7.38</v>
      </c>
      <c r="I752" s="130">
        <v>4.2946404686678196E-6</v>
      </c>
      <c r="K752" s="129">
        <v>737</v>
      </c>
      <c r="L752" s="119">
        <v>7.38</v>
      </c>
      <c r="M752" s="130">
        <v>2.2537177805596399E-5</v>
      </c>
      <c r="O752" s="129">
        <v>737</v>
      </c>
      <c r="P752" s="119">
        <v>7.38</v>
      </c>
      <c r="Q752" s="130">
        <v>4.0396377489846999E-6</v>
      </c>
      <c r="S752" s="129">
        <v>737</v>
      </c>
      <c r="T752" s="119">
        <v>7.38</v>
      </c>
      <c r="U752" s="130">
        <v>3.3526116680144099E-4</v>
      </c>
      <c r="W752" s="129">
        <v>737</v>
      </c>
      <c r="X752" s="119">
        <v>7.38</v>
      </c>
      <c r="Y752" s="130">
        <v>4.6438500659507502E-5</v>
      </c>
    </row>
    <row r="753" spans="3:25" x14ac:dyDescent="0.25">
      <c r="C753" s="129">
        <v>738</v>
      </c>
      <c r="D753" s="118">
        <v>7.39</v>
      </c>
      <c r="E753" s="130">
        <v>4.2069820753713299E-6</v>
      </c>
      <c r="G753" s="129">
        <v>738</v>
      </c>
      <c r="H753" s="119">
        <v>7.39</v>
      </c>
      <c r="I753" s="130">
        <v>4.2834171614311603E-6</v>
      </c>
      <c r="K753" s="129">
        <v>738</v>
      </c>
      <c r="L753" s="119">
        <v>7.39</v>
      </c>
      <c r="M753" s="130">
        <v>2.2478204003146099E-5</v>
      </c>
      <c r="O753" s="129">
        <v>738</v>
      </c>
      <c r="P753" s="119">
        <v>7.39</v>
      </c>
      <c r="Q753" s="130">
        <v>4.0290844603144204E-6</v>
      </c>
      <c r="S753" s="129">
        <v>738</v>
      </c>
      <c r="T753" s="119">
        <v>7.39</v>
      </c>
      <c r="U753" s="130">
        <v>3.3441854591278699E-4</v>
      </c>
      <c r="W753" s="129">
        <v>738</v>
      </c>
      <c r="X753" s="119">
        <v>7.39</v>
      </c>
      <c r="Y753" s="130">
        <v>4.6315525507896299E-5</v>
      </c>
    </row>
    <row r="754" spans="3:25" x14ac:dyDescent="0.25">
      <c r="C754" s="129">
        <v>739</v>
      </c>
      <c r="D754" s="118">
        <v>7.4</v>
      </c>
      <c r="E754" s="130">
        <v>4.1957854415370601E-6</v>
      </c>
      <c r="G754" s="129">
        <v>739</v>
      </c>
      <c r="H754" s="119">
        <v>7.4</v>
      </c>
      <c r="I754" s="130">
        <v>4.2722374400216E-6</v>
      </c>
      <c r="K754" s="129">
        <v>739</v>
      </c>
      <c r="L754" s="119">
        <v>7.4</v>
      </c>
      <c r="M754" s="130">
        <v>2.2419459625579699E-5</v>
      </c>
      <c r="O754" s="129">
        <v>739</v>
      </c>
      <c r="P754" s="119">
        <v>7.4</v>
      </c>
      <c r="Q754" s="130">
        <v>4.0185721379110102E-6</v>
      </c>
      <c r="S754" s="129">
        <v>739</v>
      </c>
      <c r="T754" s="119">
        <v>7.4</v>
      </c>
      <c r="U754" s="130">
        <v>3.3357903024290201E-4</v>
      </c>
      <c r="W754" s="129">
        <v>739</v>
      </c>
      <c r="X754" s="119">
        <v>7.4</v>
      </c>
      <c r="Y754" s="130">
        <v>4.6193036754098398E-5</v>
      </c>
    </row>
    <row r="755" spans="3:25" x14ac:dyDescent="0.25">
      <c r="C755" s="129">
        <v>740</v>
      </c>
      <c r="D755" s="118">
        <v>7.41</v>
      </c>
      <c r="E755" s="130">
        <v>4.18463338842311E-6</v>
      </c>
      <c r="G755" s="129">
        <v>740</v>
      </c>
      <c r="H755" s="119">
        <v>7.41</v>
      </c>
      <c r="I755" s="130">
        <v>4.2611010809546403E-6</v>
      </c>
      <c r="K755" s="129">
        <v>740</v>
      </c>
      <c r="L755" s="119">
        <v>7.41</v>
      </c>
      <c r="M755" s="130">
        <v>2.2360943494093701E-5</v>
      </c>
      <c r="O755" s="129">
        <v>740</v>
      </c>
      <c r="P755" s="119">
        <v>7.41</v>
      </c>
      <c r="Q755" s="130">
        <v>4.0081005718719504E-6</v>
      </c>
      <c r="S755" s="129">
        <v>740</v>
      </c>
      <c r="T755" s="119">
        <v>7.41</v>
      </c>
      <c r="U755" s="130">
        <v>3.3274260491686499E-4</v>
      </c>
      <c r="W755" s="129">
        <v>740</v>
      </c>
      <c r="X755" s="119">
        <v>7.41</v>
      </c>
      <c r="Y755" s="130">
        <v>4.6071031838117198E-5</v>
      </c>
    </row>
    <row r="756" spans="3:25" x14ac:dyDescent="0.25">
      <c r="C756" s="129">
        <v>741</v>
      </c>
      <c r="D756" s="118">
        <v>7.42</v>
      </c>
      <c r="E756" s="130">
        <v>4.17352567959961E-6</v>
      </c>
      <c r="G756" s="129">
        <v>741</v>
      </c>
      <c r="H756" s="119">
        <v>7.42</v>
      </c>
      <c r="I756" s="130">
        <v>4.2500078621632503E-6</v>
      </c>
      <c r="K756" s="129">
        <v>741</v>
      </c>
      <c r="L756" s="119">
        <v>7.42</v>
      </c>
      <c r="M756" s="130">
        <v>2.2302654437378402E-5</v>
      </c>
      <c r="O756" s="129">
        <v>741</v>
      </c>
      <c r="P756" s="119">
        <v>7.42</v>
      </c>
      <c r="Q756" s="130">
        <v>3.9976695536243597E-6</v>
      </c>
      <c r="S756" s="129">
        <v>741</v>
      </c>
      <c r="T756" s="119">
        <v>7.42</v>
      </c>
      <c r="U756" s="130">
        <v>3.3190925514623403E-4</v>
      </c>
      <c r="W756" s="129">
        <v>741</v>
      </c>
      <c r="X756" s="119">
        <v>7.42</v>
      </c>
      <c r="Y756" s="130">
        <v>4.5949508216810097E-5</v>
      </c>
    </row>
    <row r="757" spans="3:25" x14ac:dyDescent="0.25">
      <c r="C757" s="129">
        <v>742</v>
      </c>
      <c r="D757" s="118">
        <v>7.43</v>
      </c>
      <c r="E757" s="130">
        <v>4.1624620802053301E-6</v>
      </c>
      <c r="G757" s="129">
        <v>742</v>
      </c>
      <c r="H757" s="119">
        <v>7.43</v>
      </c>
      <c r="I757" s="130">
        <v>4.2389575629872402E-6</v>
      </c>
      <c r="K757" s="129">
        <v>742</v>
      </c>
      <c r="L757" s="119">
        <v>7.43</v>
      </c>
      <c r="M757" s="130">
        <v>2.2244591291561001E-5</v>
      </c>
      <c r="O757" s="129">
        <v>742</v>
      </c>
      <c r="P757" s="119">
        <v>7.43</v>
      </c>
      <c r="Q757" s="130">
        <v>3.98727887591504E-6</v>
      </c>
      <c r="S757" s="129">
        <v>742</v>
      </c>
      <c r="T757" s="119">
        <v>7.43</v>
      </c>
      <c r="U757" s="130">
        <v>3.31078966228464E-4</v>
      </c>
      <c r="W757" s="129">
        <v>742</v>
      </c>
      <c r="X757" s="119">
        <v>7.43</v>
      </c>
      <c r="Y757" s="130">
        <v>4.58284633637549E-5</v>
      </c>
    </row>
    <row r="758" spans="3:25" x14ac:dyDescent="0.25">
      <c r="C758" s="129">
        <v>743</v>
      </c>
      <c r="D758" s="118">
        <v>7.44</v>
      </c>
      <c r="E758" s="130">
        <v>4.1514423569351596E-6</v>
      </c>
      <c r="G758" s="129">
        <v>743</v>
      </c>
      <c r="H758" s="119">
        <v>7.44</v>
      </c>
      <c r="I758" s="130">
        <v>4.2279499641627E-6</v>
      </c>
      <c r="K758" s="129">
        <v>743</v>
      </c>
      <c r="L758" s="119">
        <v>7.44</v>
      </c>
      <c r="M758" s="130">
        <v>2.2186752900150202E-5</v>
      </c>
      <c r="O758" s="129">
        <v>743</v>
      </c>
      <c r="P758" s="119">
        <v>7.44</v>
      </c>
      <c r="Q758" s="130">
        <v>3.9769283328005603E-6</v>
      </c>
      <c r="S758" s="129">
        <v>743</v>
      </c>
      <c r="T758" s="119">
        <v>7.44</v>
      </c>
      <c r="U758" s="130">
        <v>3.3025172354632598E-4</v>
      </c>
      <c r="W758" s="129">
        <v>743</v>
      </c>
      <c r="X758" s="119">
        <v>7.44</v>
      </c>
      <c r="Y758" s="130">
        <v>4.5707894769117199E-5</v>
      </c>
    </row>
    <row r="759" spans="3:25" x14ac:dyDescent="0.25">
      <c r="C759" s="129">
        <v>744</v>
      </c>
      <c r="D759" s="118">
        <v>7.45</v>
      </c>
      <c r="E759" s="130">
        <v>4.1404662780276796E-6</v>
      </c>
      <c r="G759" s="129">
        <v>744</v>
      </c>
      <c r="H759" s="119">
        <v>7.45</v>
      </c>
      <c r="I759" s="130">
        <v>4.2169848478114798E-6</v>
      </c>
      <c r="K759" s="129">
        <v>744</v>
      </c>
      <c r="L759" s="119">
        <v>7.45</v>
      </c>
      <c r="M759" s="130">
        <v>2.2129138113979801E-5</v>
      </c>
      <c r="O759" s="129">
        <v>744</v>
      </c>
      <c r="P759" s="119">
        <v>7.45</v>
      </c>
      <c r="Q759" s="130">
        <v>3.9666177196374599E-6</v>
      </c>
      <c r="S759" s="129">
        <v>744</v>
      </c>
      <c r="T759" s="119">
        <v>7.45</v>
      </c>
      <c r="U759" s="130">
        <v>3.2942751256734098E-4</v>
      </c>
      <c r="W759" s="129">
        <v>744</v>
      </c>
      <c r="X759" s="119">
        <v>7.45</v>
      </c>
      <c r="Y759" s="130">
        <v>4.5587799939518897E-5</v>
      </c>
    </row>
    <row r="760" spans="3:25" x14ac:dyDescent="0.25">
      <c r="C760" s="129">
        <v>745</v>
      </c>
      <c r="D760" s="118">
        <v>7.46</v>
      </c>
      <c r="E760" s="130">
        <v>4.1295336132529798E-6</v>
      </c>
      <c r="G760" s="129">
        <v>745</v>
      </c>
      <c r="H760" s="119">
        <v>7.46</v>
      </c>
      <c r="I760" s="130">
        <v>4.20606199743082E-6</v>
      </c>
      <c r="K760" s="129">
        <v>745</v>
      </c>
      <c r="L760" s="119">
        <v>7.46</v>
      </c>
      <c r="M760" s="130">
        <v>2.2071745791154499E-5</v>
      </c>
      <c r="O760" s="129">
        <v>745</v>
      </c>
      <c r="P760" s="119">
        <v>7.46</v>
      </c>
      <c r="Q760" s="130">
        <v>3.9563468330724803E-6</v>
      </c>
      <c r="S760" s="129">
        <v>745</v>
      </c>
      <c r="T760" s="119">
        <v>7.46</v>
      </c>
      <c r="U760" s="130">
        <v>3.2860631884320298E-4</v>
      </c>
      <c r="W760" s="129">
        <v>745</v>
      </c>
      <c r="X760" s="119">
        <v>7.46</v>
      </c>
      <c r="Y760" s="130">
        <v>4.5468176397909401E-5</v>
      </c>
    </row>
    <row r="761" spans="3:25" x14ac:dyDescent="0.25">
      <c r="C761" s="129">
        <v>746</v>
      </c>
      <c r="D761" s="118">
        <v>7.47</v>
      </c>
      <c r="E761" s="130">
        <v>4.1186441339003E-6</v>
      </c>
      <c r="G761" s="129">
        <v>746</v>
      </c>
      <c r="H761" s="119">
        <v>7.47</v>
      </c>
      <c r="I761" s="130">
        <v>4.1951811978830297E-6</v>
      </c>
      <c r="K761" s="129">
        <v>746</v>
      </c>
      <c r="L761" s="119">
        <v>7.47</v>
      </c>
      <c r="M761" s="130">
        <v>2.2014574796994699E-5</v>
      </c>
      <c r="O761" s="129">
        <v>746</v>
      </c>
      <c r="P761" s="119">
        <v>7.47</v>
      </c>
      <c r="Q761" s="130">
        <v>3.9461154710329904E-6</v>
      </c>
      <c r="S761" s="129">
        <v>746</v>
      </c>
      <c r="T761" s="119">
        <v>7.47</v>
      </c>
      <c r="U761" s="130">
        <v>3.2778812800922E-4</v>
      </c>
      <c r="W761" s="129">
        <v>746</v>
      </c>
      <c r="X761" s="119">
        <v>7.47</v>
      </c>
      <c r="Y761" s="130">
        <v>4.5349021683435099E-5</v>
      </c>
    </row>
    <row r="762" spans="3:25" x14ac:dyDescent="0.25">
      <c r="C762" s="129">
        <v>747</v>
      </c>
      <c r="D762" s="118">
        <v>7.48</v>
      </c>
      <c r="E762" s="130">
        <v>4.1077976127661101E-6</v>
      </c>
      <c r="G762" s="129">
        <v>747</v>
      </c>
      <c r="H762" s="119">
        <v>7.48</v>
      </c>
      <c r="I762" s="130">
        <v>4.1843422353852898E-6</v>
      </c>
      <c r="K762" s="129">
        <v>747</v>
      </c>
      <c r="L762" s="119">
        <v>7.48</v>
      </c>
      <c r="M762" s="130">
        <v>2.19576240039828E-5</v>
      </c>
      <c r="O762" s="129">
        <v>747</v>
      </c>
      <c r="P762" s="119">
        <v>7.48</v>
      </c>
      <c r="Q762" s="130">
        <v>3.9359234327173803E-6</v>
      </c>
      <c r="S762" s="129">
        <v>747</v>
      </c>
      <c r="T762" s="119">
        <v>7.48</v>
      </c>
      <c r="U762" s="130">
        <v>3.2697292578374797E-4</v>
      </c>
      <c r="W762" s="129">
        <v>747</v>
      </c>
      <c r="X762" s="119">
        <v>7.48</v>
      </c>
      <c r="Y762" s="130">
        <v>4.5230333351313403E-5</v>
      </c>
    </row>
    <row r="763" spans="3:25" x14ac:dyDescent="0.25">
      <c r="C763" s="129">
        <v>748</v>
      </c>
      <c r="D763" s="118">
        <v>7.49</v>
      </c>
      <c r="E763" s="130">
        <v>4.09699382414213E-6</v>
      </c>
      <c r="G763" s="129">
        <v>748</v>
      </c>
      <c r="H763" s="119">
        <v>7.49</v>
      </c>
      <c r="I763" s="130">
        <v>4.1735448974995102E-6</v>
      </c>
      <c r="K763" s="129">
        <v>748</v>
      </c>
      <c r="L763" s="119">
        <v>7.49</v>
      </c>
      <c r="M763" s="130">
        <v>2.1900892291709E-5</v>
      </c>
      <c r="O763" s="129">
        <v>748</v>
      </c>
      <c r="P763" s="119">
        <v>7.49</v>
      </c>
      <c r="Q763" s="130">
        <v>3.9257705185855799E-6</v>
      </c>
      <c r="S763" s="129">
        <v>748</v>
      </c>
      <c r="T763" s="119">
        <v>7.49</v>
      </c>
      <c r="U763" s="130">
        <v>3.2616069796764102E-4</v>
      </c>
      <c r="W763" s="129">
        <v>748</v>
      </c>
      <c r="X763" s="119">
        <v>7.49</v>
      </c>
      <c r="Y763" s="130">
        <v>4.5112108972705701E-5</v>
      </c>
    </row>
    <row r="764" spans="3:25" x14ac:dyDescent="0.25">
      <c r="C764" s="129">
        <v>749</v>
      </c>
      <c r="D764" s="118">
        <v>7.5</v>
      </c>
      <c r="E764" s="130">
        <v>4.0862325438034497E-6</v>
      </c>
      <c r="G764" s="129">
        <v>749</v>
      </c>
      <c r="H764" s="119">
        <v>7.5</v>
      </c>
      <c r="I764" s="130">
        <v>4.1627889731223301E-6</v>
      </c>
      <c r="K764" s="129">
        <v>749</v>
      </c>
      <c r="L764" s="119">
        <v>7.5</v>
      </c>
      <c r="M764" s="130">
        <v>2.1844378546818901E-5</v>
      </c>
      <c r="O764" s="129">
        <v>749</v>
      </c>
      <c r="P764" s="119">
        <v>7.5</v>
      </c>
      <c r="Q764" s="130">
        <v>3.9156565303496502E-6</v>
      </c>
      <c r="S764" s="129">
        <v>749</v>
      </c>
      <c r="T764" s="119">
        <v>7.5</v>
      </c>
      <c r="U764" s="130">
        <v>3.2535143044369499E-4</v>
      </c>
      <c r="W764" s="129">
        <v>749</v>
      </c>
      <c r="X764" s="119">
        <v>7.5</v>
      </c>
      <c r="Y764" s="130">
        <v>4.4994346134591899E-5</v>
      </c>
    </row>
    <row r="765" spans="3:25" x14ac:dyDescent="0.25">
      <c r="C765" s="129">
        <v>750</v>
      </c>
      <c r="D765" s="118">
        <v>7.51</v>
      </c>
      <c r="E765" s="130">
        <v>4.07551354899685E-6</v>
      </c>
      <c r="G765" s="129">
        <v>750</v>
      </c>
      <c r="H765" s="119">
        <v>7.51</v>
      </c>
      <c r="I765" s="130">
        <v>4.1520742524750997E-6</v>
      </c>
      <c r="K765" s="129">
        <v>750</v>
      </c>
      <c r="L765" s="119">
        <v>7.51</v>
      </c>
      <c r="M765" s="130">
        <v>2.1788081662960101E-5</v>
      </c>
      <c r="O765" s="129">
        <v>750</v>
      </c>
      <c r="P765" s="119">
        <v>7.51</v>
      </c>
      <c r="Q765" s="130">
        <v>3.90558127096451E-6</v>
      </c>
      <c r="S765" s="129">
        <v>750</v>
      </c>
      <c r="T765" s="119">
        <v>7.51</v>
      </c>
      <c r="U765" s="130">
        <v>3.2454510917609799E-4</v>
      </c>
      <c r="W765" s="129">
        <v>750</v>
      </c>
      <c r="X765" s="119">
        <v>7.51</v>
      </c>
      <c r="Y765" s="130">
        <v>4.4877042439646799E-5</v>
      </c>
    </row>
    <row r="766" spans="3:25" x14ac:dyDescent="0.25">
      <c r="C766" s="129">
        <v>751</v>
      </c>
      <c r="D766" s="118">
        <v>7.52</v>
      </c>
      <c r="E766" s="130">
        <v>4.0648366184291197E-6</v>
      </c>
      <c r="G766" s="129">
        <v>751</v>
      </c>
      <c r="H766" s="119">
        <v>7.52</v>
      </c>
      <c r="I766" s="130">
        <v>4.1414005270940899E-6</v>
      </c>
      <c r="K766" s="129">
        <v>751</v>
      </c>
      <c r="L766" s="119">
        <v>7.52</v>
      </c>
      <c r="M766" s="130">
        <v>2.17320005407303E-5</v>
      </c>
      <c r="O766" s="129">
        <v>751</v>
      </c>
      <c r="P766" s="119">
        <v>7.52</v>
      </c>
      <c r="Q766" s="130">
        <v>3.8955445446186602E-6</v>
      </c>
      <c r="S766" s="129">
        <v>751</v>
      </c>
      <c r="T766" s="119">
        <v>7.52</v>
      </c>
      <c r="U766" s="130">
        <v>3.23741720209892E-4</v>
      </c>
      <c r="W766" s="129">
        <v>751</v>
      </c>
      <c r="X766" s="119">
        <v>7.52</v>
      </c>
      <c r="Y766" s="130">
        <v>4.4760195506117302E-5</v>
      </c>
    </row>
    <row r="767" spans="3:25" x14ac:dyDescent="0.25">
      <c r="C767" s="129">
        <v>752</v>
      </c>
      <c r="D767" s="118">
        <v>7.53</v>
      </c>
      <c r="E767" s="130">
        <v>4.0542015322556101E-6</v>
      </c>
      <c r="G767" s="129">
        <v>752</v>
      </c>
      <c r="H767" s="119">
        <v>7.53</v>
      </c>
      <c r="I767" s="130">
        <v>4.1307675898206E-6</v>
      </c>
      <c r="K767" s="129">
        <v>752</v>
      </c>
      <c r="L767" s="119">
        <v>7.53</v>
      </c>
      <c r="M767" s="130">
        <v>2.16761340876252E-5</v>
      </c>
      <c r="O767" s="129">
        <v>752</v>
      </c>
      <c r="P767" s="119">
        <v>7.53</v>
      </c>
      <c r="Q767" s="130">
        <v>3.88554615672507E-6</v>
      </c>
      <c r="S767" s="129">
        <v>752</v>
      </c>
      <c r="T767" s="119">
        <v>7.53</v>
      </c>
      <c r="U767" s="130">
        <v>3.2294124967042798E-4</v>
      </c>
      <c r="W767" s="129">
        <v>752</v>
      </c>
      <c r="X767" s="119">
        <v>7.53</v>
      </c>
      <c r="Y767" s="130">
        <v>4.4643802967699899E-5</v>
      </c>
    </row>
    <row r="768" spans="3:25" x14ac:dyDescent="0.25">
      <c r="C768" s="129">
        <v>753</v>
      </c>
      <c r="D768" s="118">
        <v>7.54</v>
      </c>
      <c r="E768" s="130">
        <v>4.0436080720687903E-6</v>
      </c>
      <c r="G768" s="129">
        <v>753</v>
      </c>
      <c r="H768" s="119">
        <v>7.54</v>
      </c>
      <c r="I768" s="130">
        <v>4.12017523479143E-6</v>
      </c>
      <c r="K768" s="129">
        <v>753</v>
      </c>
      <c r="L768" s="119">
        <v>7.54</v>
      </c>
      <c r="M768" s="130">
        <v>2.1620481217987499E-5</v>
      </c>
      <c r="O768" s="129">
        <v>753</v>
      </c>
      <c r="P768" s="119">
        <v>7.54</v>
      </c>
      <c r="Q768" s="130">
        <v>3.8755859139120002E-6</v>
      </c>
      <c r="S768" s="129">
        <v>753</v>
      </c>
      <c r="T768" s="119">
        <v>7.54</v>
      </c>
      <c r="U768" s="130">
        <v>3.2214368376283102E-4</v>
      </c>
      <c r="W768" s="129">
        <v>753</v>
      </c>
      <c r="X768" s="119">
        <v>7.54</v>
      </c>
      <c r="Y768" s="130">
        <v>4.4527862473420701E-5</v>
      </c>
    </row>
    <row r="769" spans="3:25" x14ac:dyDescent="0.25">
      <c r="C769" s="129">
        <v>754</v>
      </c>
      <c r="D769" s="118">
        <v>7.55</v>
      </c>
      <c r="E769" s="130">
        <v>4.0330560208869397E-6</v>
      </c>
      <c r="G769" s="129">
        <v>754</v>
      </c>
      <c r="H769" s="119">
        <v>7.55</v>
      </c>
      <c r="I769" s="130">
        <v>4.1096232574290904E-6</v>
      </c>
      <c r="K769" s="129">
        <v>754</v>
      </c>
      <c r="L769" s="119">
        <v>7.55</v>
      </c>
      <c r="M769" s="130">
        <v>2.1565040852955599E-5</v>
      </c>
      <c r="O769" s="129">
        <v>754</v>
      </c>
      <c r="P769" s="119">
        <v>7.55</v>
      </c>
      <c r="Q769" s="130">
        <v>3.8656636240141102E-6</v>
      </c>
      <c r="S769" s="129">
        <v>754</v>
      </c>
      <c r="T769" s="119">
        <v>7.55</v>
      </c>
      <c r="U769" s="130">
        <v>3.21349008771468E-4</v>
      </c>
      <c r="W769" s="129">
        <v>754</v>
      </c>
      <c r="X769" s="119">
        <v>7.55</v>
      </c>
      <c r="Y769" s="130">
        <v>4.44123716875157E-5</v>
      </c>
    </row>
    <row r="770" spans="3:25" x14ac:dyDescent="0.25">
      <c r="C770" s="129">
        <v>755</v>
      </c>
      <c r="D770" s="118">
        <v>7.56</v>
      </c>
      <c r="E770" s="130">
        <v>4.0225451631429796E-6</v>
      </c>
      <c r="G770" s="129">
        <v>755</v>
      </c>
      <c r="H770" s="119">
        <v>7.56</v>
      </c>
      <c r="I770" s="130">
        <v>4.0991114544323499E-6</v>
      </c>
      <c r="K770" s="129">
        <v>755</v>
      </c>
      <c r="L770" s="119">
        <v>7.56</v>
      </c>
      <c r="M770" s="130">
        <v>2.1509811920413301E-5</v>
      </c>
      <c r="O770" s="129">
        <v>755</v>
      </c>
      <c r="P770" s="119">
        <v>7.56</v>
      </c>
      <c r="Q770" s="130">
        <v>3.8557790960635003E-6</v>
      </c>
      <c r="S770" s="129">
        <v>755</v>
      </c>
      <c r="T770" s="119">
        <v>7.56</v>
      </c>
      <c r="U770" s="130">
        <v>3.2055721105942299E-4</v>
      </c>
      <c r="W770" s="129">
        <v>755</v>
      </c>
      <c r="X770" s="119">
        <v>7.56</v>
      </c>
      <c r="Y770" s="130">
        <v>4.4297328289312401E-5</v>
      </c>
    </row>
    <row r="771" spans="3:25" x14ac:dyDescent="0.25">
      <c r="C771" s="129">
        <v>756</v>
      </c>
      <c r="D771" s="118">
        <v>7.57</v>
      </c>
      <c r="E771" s="130">
        <v>4.0120752846733503E-6</v>
      </c>
      <c r="G771" s="129">
        <v>756</v>
      </c>
      <c r="H771" s="119">
        <v>7.57</v>
      </c>
      <c r="I771" s="130">
        <v>4.08863962376681E-6</v>
      </c>
      <c r="K771" s="129">
        <v>756</v>
      </c>
      <c r="L771" s="119">
        <v>7.57</v>
      </c>
      <c r="M771" s="130">
        <v>2.1454793354939701E-5</v>
      </c>
      <c r="O771" s="129">
        <v>756</v>
      </c>
      <c r="P771" s="119">
        <v>7.57</v>
      </c>
      <c r="Q771" s="130">
        <v>3.8459321402807999E-6</v>
      </c>
      <c r="S771" s="129">
        <v>756</v>
      </c>
      <c r="T771" s="119">
        <v>7.57</v>
      </c>
      <c r="U771" s="130">
        <v>3.1976827706797003E-4</v>
      </c>
      <c r="W771" s="129">
        <v>756</v>
      </c>
      <c r="X771" s="119">
        <v>7.57</v>
      </c>
      <c r="Y771" s="130">
        <v>4.4182729973111903E-5</v>
      </c>
    </row>
    <row r="772" spans="3:25" x14ac:dyDescent="0.25">
      <c r="C772" s="129">
        <v>757</v>
      </c>
      <c r="D772" s="118">
        <v>7.58</v>
      </c>
      <c r="E772" s="130">
        <v>4.0016461727070101E-6</v>
      </c>
      <c r="G772" s="129">
        <v>757</v>
      </c>
      <c r="H772" s="119">
        <v>7.58</v>
      </c>
      <c r="I772" s="130">
        <v>4.0782075646554596E-6</v>
      </c>
      <c r="K772" s="129">
        <v>757</v>
      </c>
      <c r="L772" s="119">
        <v>7.58</v>
      </c>
      <c r="M772" s="130">
        <v>2.1399984097759401E-5</v>
      </c>
      <c r="O772" s="129">
        <v>757</v>
      </c>
      <c r="P772" s="119">
        <v>7.58</v>
      </c>
      <c r="Q772" s="130">
        <v>3.83612256806646E-6</v>
      </c>
      <c r="S772" s="129">
        <v>757</v>
      </c>
      <c r="T772" s="119">
        <v>7.58</v>
      </c>
      <c r="U772" s="130">
        <v>3.1898219331605201E-4</v>
      </c>
      <c r="W772" s="129">
        <v>757</v>
      </c>
      <c r="X772" s="119">
        <v>7.58</v>
      </c>
      <c r="Y772" s="130">
        <v>4.4068574448073398E-5</v>
      </c>
    </row>
    <row r="773" spans="3:25" x14ac:dyDescent="0.25">
      <c r="C773" s="129">
        <v>758</v>
      </c>
      <c r="D773" s="118">
        <v>7.59</v>
      </c>
      <c r="E773" s="130">
        <v>3.99125761585461E-6</v>
      </c>
      <c r="G773" s="129">
        <v>758</v>
      </c>
      <c r="H773" s="119">
        <v>7.59</v>
      </c>
      <c r="I773" s="130">
        <v>4.0678150775694702E-6</v>
      </c>
      <c r="K773" s="129">
        <v>758</v>
      </c>
      <c r="L773" s="119">
        <v>7.59</v>
      </c>
      <c r="M773" s="130">
        <v>2.1345383096693901E-5</v>
      </c>
      <c r="O773" s="129">
        <v>758</v>
      </c>
      <c r="P773" s="119">
        <v>7.59</v>
      </c>
      <c r="Q773" s="130">
        <v>3.82635019199206E-6</v>
      </c>
      <c r="S773" s="129">
        <v>758</v>
      </c>
      <c r="T773" s="119">
        <v>7.59</v>
      </c>
      <c r="U773" s="130">
        <v>3.1819894639976802E-4</v>
      </c>
      <c r="W773" s="129">
        <v>758</v>
      </c>
      <c r="X773" s="119">
        <v>7.59</v>
      </c>
      <c r="Y773" s="130">
        <v>4.3954859438098298E-5</v>
      </c>
    </row>
    <row r="774" spans="3:25" x14ac:dyDescent="0.25">
      <c r="C774" s="129">
        <v>759</v>
      </c>
      <c r="D774" s="118">
        <v>7.6</v>
      </c>
      <c r="E774" s="130">
        <v>3.9809094040976003E-6</v>
      </c>
      <c r="G774" s="129">
        <v>759</v>
      </c>
      <c r="H774" s="119">
        <v>7.6</v>
      </c>
      <c r="I774" s="130">
        <v>4.0574619642188998E-6</v>
      </c>
      <c r="K774" s="129">
        <v>759</v>
      </c>
      <c r="L774" s="119">
        <v>7.6</v>
      </c>
      <c r="M774" s="130">
        <v>2.1290989306111602E-5</v>
      </c>
      <c r="O774" s="129">
        <v>759</v>
      </c>
      <c r="P774" s="119">
        <v>7.6</v>
      </c>
      <c r="Q774" s="130">
        <v>3.81661482579162E-6</v>
      </c>
      <c r="S774" s="129">
        <v>759</v>
      </c>
      <c r="T774" s="119">
        <v>7.6</v>
      </c>
      <c r="U774" s="130">
        <v>3.1741852299185802E-4</v>
      </c>
      <c r="W774" s="129">
        <v>759</v>
      </c>
      <c r="X774" s="119">
        <v>7.6</v>
      </c>
      <c r="Y774" s="130">
        <v>4.3841582681716098E-5</v>
      </c>
    </row>
    <row r="775" spans="3:25" x14ac:dyDescent="0.25">
      <c r="C775" s="129">
        <v>760</v>
      </c>
      <c r="D775" s="118">
        <v>7.61</v>
      </c>
      <c r="E775" s="130">
        <v>3.9706013287776401E-6</v>
      </c>
      <c r="G775" s="129">
        <v>760</v>
      </c>
      <c r="H775" s="119">
        <v>7.61</v>
      </c>
      <c r="I775" s="130">
        <v>4.0471480275436304E-6</v>
      </c>
      <c r="K775" s="129">
        <v>760</v>
      </c>
      <c r="L775" s="119">
        <v>7.61</v>
      </c>
      <c r="M775" s="130">
        <v>2.1236801686881002E-5</v>
      </c>
      <c r="O775" s="129">
        <v>760</v>
      </c>
      <c r="P775" s="119">
        <v>7.61</v>
      </c>
      <c r="Q775" s="130">
        <v>3.80691628435309E-6</v>
      </c>
      <c r="S775" s="129">
        <v>760</v>
      </c>
      <c r="T775" s="119">
        <v>7.61</v>
      </c>
      <c r="U775" s="130">
        <v>3.1664090984119498E-4</v>
      </c>
      <c r="W775" s="129">
        <v>760</v>
      </c>
      <c r="X775" s="119">
        <v>7.61</v>
      </c>
      <c r="Y775" s="130">
        <v>4.3728741931971798E-5</v>
      </c>
    </row>
    <row r="776" spans="3:25" x14ac:dyDescent="0.25">
      <c r="C776" s="129">
        <v>761</v>
      </c>
      <c r="D776" s="118">
        <v>7.62</v>
      </c>
      <c r="E776" s="130">
        <v>3.9603331825859099E-6</v>
      </c>
      <c r="G776" s="129">
        <v>761</v>
      </c>
      <c r="H776" s="119">
        <v>7.62</v>
      </c>
      <c r="I776" s="130">
        <v>4.03687307170425E-6</v>
      </c>
      <c r="K776" s="129">
        <v>761</v>
      </c>
      <c r="L776" s="119">
        <v>7.62</v>
      </c>
      <c r="M776" s="130">
        <v>2.11828227439566E-5</v>
      </c>
      <c r="O776" s="129">
        <v>761</v>
      </c>
      <c r="P776" s="119">
        <v>7.62</v>
      </c>
      <c r="Q776" s="130">
        <v>3.7972543837098999E-6</v>
      </c>
      <c r="S776" s="129">
        <v>761</v>
      </c>
      <c r="T776" s="119">
        <v>7.62</v>
      </c>
      <c r="U776" s="130">
        <v>3.15866093772283E-4</v>
      </c>
      <c r="W776" s="129">
        <v>761</v>
      </c>
      <c r="X776" s="119">
        <v>7.62</v>
      </c>
      <c r="Y776" s="130">
        <v>4.3616334956313199E-5</v>
      </c>
    </row>
    <row r="777" spans="3:25" x14ac:dyDescent="0.25">
      <c r="C777" s="129">
        <v>762</v>
      </c>
      <c r="D777" s="118">
        <v>7.63</v>
      </c>
      <c r="E777" s="130">
        <v>3.9501047595526904E-6</v>
      </c>
      <c r="G777" s="129">
        <v>762</v>
      </c>
      <c r="H777" s="119">
        <v>7.63</v>
      </c>
      <c r="I777" s="130">
        <v>4.0266369020731497E-6</v>
      </c>
      <c r="K777" s="129">
        <v>762</v>
      </c>
      <c r="L777" s="119">
        <v>7.63</v>
      </c>
      <c r="M777" s="130">
        <v>2.1129055175836899E-5</v>
      </c>
      <c r="O777" s="129">
        <v>762</v>
      </c>
      <c r="P777" s="119">
        <v>7.63</v>
      </c>
      <c r="Q777" s="130">
        <v>3.7876289410324399E-6</v>
      </c>
      <c r="S777" s="129">
        <v>762</v>
      </c>
      <c r="T777" s="119">
        <v>7.63</v>
      </c>
      <c r="U777" s="130">
        <v>3.1509406168474903E-4</v>
      </c>
      <c r="W777" s="129">
        <v>762</v>
      </c>
      <c r="X777" s="119">
        <v>7.63</v>
      </c>
      <c r="Y777" s="130">
        <v>4.35043595364798E-5</v>
      </c>
    </row>
    <row r="778" spans="3:25" x14ac:dyDescent="0.25">
      <c r="C778" s="129">
        <v>763</v>
      </c>
      <c r="D778" s="118">
        <v>7.64</v>
      </c>
      <c r="E778" s="130">
        <v>3.9399158550368796E-6</v>
      </c>
      <c r="G778" s="129">
        <v>763</v>
      </c>
      <c r="H778" s="119">
        <v>7.64</v>
      </c>
      <c r="I778" s="130">
        <v>4.0164393252255297E-6</v>
      </c>
      <c r="K778" s="129">
        <v>763</v>
      </c>
      <c r="L778" s="119">
        <v>7.64</v>
      </c>
      <c r="M778" s="130">
        <v>2.1075490606573098E-5</v>
      </c>
      <c r="O778" s="129">
        <v>763</v>
      </c>
      <c r="P778" s="119">
        <v>7.64</v>
      </c>
      <c r="Q778" s="130">
        <v>3.77803977461985E-6</v>
      </c>
      <c r="S778" s="129">
        <v>763</v>
      </c>
      <c r="T778" s="119">
        <v>7.64</v>
      </c>
      <c r="U778" s="130">
        <v>3.14324800552851E-4</v>
      </c>
      <c r="W778" s="129">
        <v>763</v>
      </c>
      <c r="X778" s="119">
        <v>7.64</v>
      </c>
      <c r="Y778" s="130">
        <v>4.33928134683929E-5</v>
      </c>
    </row>
    <row r="779" spans="3:25" x14ac:dyDescent="0.25">
      <c r="C779" s="129">
        <v>764</v>
      </c>
      <c r="D779" s="118">
        <v>7.65</v>
      </c>
      <c r="E779" s="130">
        <v>3.9297662657158004E-6</v>
      </c>
      <c r="G779" s="129">
        <v>764</v>
      </c>
      <c r="H779" s="119">
        <v>7.65</v>
      </c>
      <c r="I779" s="130">
        <v>4.0062801489306398E-6</v>
      </c>
      <c r="K779" s="129">
        <v>764</v>
      </c>
      <c r="L779" s="119">
        <v>7.65</v>
      </c>
      <c r="M779" s="130">
        <v>2.1022128023354799E-5</v>
      </c>
      <c r="O779" s="129">
        <v>764</v>
      </c>
      <c r="P779" s="119">
        <v>7.65</v>
      </c>
      <c r="Q779" s="130">
        <v>3.7684867038917099E-6</v>
      </c>
      <c r="S779" s="129">
        <v>764</v>
      </c>
      <c r="T779" s="119">
        <v>7.65</v>
      </c>
      <c r="U779" s="130">
        <v>3.1355829742498598E-4</v>
      </c>
      <c r="W779" s="129">
        <v>764</v>
      </c>
      <c r="X779" s="119">
        <v>7.65</v>
      </c>
      <c r="Y779" s="130">
        <v>4.3281694562046299E-5</v>
      </c>
    </row>
    <row r="780" spans="3:25" x14ac:dyDescent="0.25">
      <c r="C780" s="129">
        <v>765</v>
      </c>
      <c r="D780" s="118">
        <v>7.66</v>
      </c>
      <c r="E780" s="130">
        <v>3.9196557895748503E-6</v>
      </c>
      <c r="G780" s="129">
        <v>765</v>
      </c>
      <c r="H780" s="119">
        <v>7.66</v>
      </c>
      <c r="I780" s="130">
        <v>3.9961591821429998E-6</v>
      </c>
      <c r="K780" s="129">
        <v>765</v>
      </c>
      <c r="L780" s="119">
        <v>7.66</v>
      </c>
      <c r="M780" s="130">
        <v>2.0968966419627799E-5</v>
      </c>
      <c r="O780" s="129">
        <v>765</v>
      </c>
      <c r="P780" s="119">
        <v>7.66</v>
      </c>
      <c r="Q780" s="130">
        <v>3.7589695493797798E-6</v>
      </c>
      <c r="S780" s="129">
        <v>765</v>
      </c>
      <c r="T780" s="119">
        <v>7.66</v>
      </c>
      <c r="U780" s="130">
        <v>3.1279453942319603E-4</v>
      </c>
      <c r="W780" s="129">
        <v>765</v>
      </c>
      <c r="X780" s="119">
        <v>7.66</v>
      </c>
      <c r="Y780" s="130">
        <v>4.3171000641398702E-5</v>
      </c>
    </row>
    <row r="781" spans="3:25" x14ac:dyDescent="0.25">
      <c r="C781" s="129">
        <v>766</v>
      </c>
      <c r="D781" s="118">
        <v>7.67</v>
      </c>
      <c r="E781" s="130">
        <v>3.90958422589747E-6</v>
      </c>
      <c r="G781" s="129">
        <v>766</v>
      </c>
      <c r="H781" s="119">
        <v>7.67</v>
      </c>
      <c r="I781" s="130">
        <v>3.9860762349937397E-6</v>
      </c>
      <c r="K781" s="129">
        <v>766</v>
      </c>
      <c r="L781" s="119">
        <v>7.67</v>
      </c>
      <c r="M781" s="130">
        <v>2.0916004795048E-5</v>
      </c>
      <c r="O781" s="129">
        <v>766</v>
      </c>
      <c r="P781" s="119">
        <v>7.67</v>
      </c>
      <c r="Q781" s="130">
        <v>3.7494881327199602E-6</v>
      </c>
      <c r="S781" s="129">
        <v>766</v>
      </c>
      <c r="T781" s="119">
        <v>7.67</v>
      </c>
      <c r="U781" s="130">
        <v>3.1203351374267901E-4</v>
      </c>
      <c r="W781" s="129">
        <v>766</v>
      </c>
      <c r="X781" s="119">
        <v>7.67</v>
      </c>
      <c r="Y781" s="130">
        <v>4.3060729544265701E-5</v>
      </c>
    </row>
    <row r="782" spans="3:25" x14ac:dyDescent="0.25">
      <c r="C782" s="129">
        <v>767</v>
      </c>
      <c r="D782" s="118">
        <v>7.68</v>
      </c>
      <c r="E782" s="130">
        <v>3.8995513752551096E-6</v>
      </c>
      <c r="G782" s="129">
        <v>767</v>
      </c>
      <c r="H782" s="119">
        <v>7.68</v>
      </c>
      <c r="I782" s="130">
        <v>3.97603111878197E-6</v>
      </c>
      <c r="K782" s="129">
        <v>767</v>
      </c>
      <c r="L782" s="119">
        <v>7.68</v>
      </c>
      <c r="M782" s="130">
        <v>2.0863242155435501E-5</v>
      </c>
      <c r="O782" s="129">
        <v>767</v>
      </c>
      <c r="P782" s="119">
        <v>7.68</v>
      </c>
      <c r="Q782" s="130">
        <v>3.74004227664419E-6</v>
      </c>
      <c r="S782" s="129">
        <v>767</v>
      </c>
      <c r="T782" s="119">
        <v>7.68</v>
      </c>
      <c r="U782" s="130">
        <v>3.11275207651315E-4</v>
      </c>
      <c r="W782" s="129">
        <v>767</v>
      </c>
      <c r="X782" s="119">
        <v>7.68</v>
      </c>
      <c r="Y782" s="130">
        <v>4.29508791222141E-5</v>
      </c>
    </row>
    <row r="783" spans="3:25" x14ac:dyDescent="0.25">
      <c r="C783" s="129">
        <v>768</v>
      </c>
      <c r="D783" s="118">
        <v>7.69</v>
      </c>
      <c r="E783" s="130">
        <v>3.8895570394972004E-6</v>
      </c>
      <c r="G783" s="129">
        <v>768</v>
      </c>
      <c r="H783" s="119">
        <v>7.69</v>
      </c>
      <c r="I783" s="130">
        <v>3.9660236459662697E-6</v>
      </c>
      <c r="K783" s="129">
        <v>768</v>
      </c>
      <c r="L783" s="119">
        <v>7.69</v>
      </c>
      <c r="M783" s="130">
        <v>2.0810677512730501E-5</v>
      </c>
      <c r="O783" s="129">
        <v>768</v>
      </c>
      <c r="P783" s="119">
        <v>7.69</v>
      </c>
      <c r="Q783" s="130">
        <v>3.7306318049724299E-6</v>
      </c>
      <c r="S783" s="129">
        <v>768</v>
      </c>
      <c r="T783" s="119">
        <v>7.69</v>
      </c>
      <c r="U783" s="130">
        <v>3.10519608489177E-4</v>
      </c>
      <c r="W783" s="129">
        <v>768</v>
      </c>
      <c r="X783" s="119">
        <v>7.69</v>
      </c>
      <c r="Y783" s="130">
        <v>4.2841447240456799E-5</v>
      </c>
    </row>
    <row r="784" spans="3:25" x14ac:dyDescent="0.25">
      <c r="C784" s="129">
        <v>769</v>
      </c>
      <c r="D784" s="118">
        <v>7.7</v>
      </c>
      <c r="E784" s="130">
        <v>3.8796010217414497E-6</v>
      </c>
      <c r="G784" s="129">
        <v>769</v>
      </c>
      <c r="H784" s="119">
        <v>7.7</v>
      </c>
      <c r="I784" s="130">
        <v>3.9560536301562003E-6</v>
      </c>
      <c r="K784" s="129">
        <v>769</v>
      </c>
      <c r="L784" s="119">
        <v>7.7</v>
      </c>
      <c r="M784" s="130">
        <v>2.0758309884947401E-5</v>
      </c>
      <c r="O784" s="129">
        <v>769</v>
      </c>
      <c r="P784" s="119">
        <v>7.7</v>
      </c>
      <c r="Q784" s="130">
        <v>3.7212565426048099E-6</v>
      </c>
      <c r="S784" s="129">
        <v>769</v>
      </c>
      <c r="T784" s="119">
        <v>7.7</v>
      </c>
      <c r="U784" s="130">
        <v>3.0976670366806501E-4</v>
      </c>
      <c r="W784" s="129">
        <v>769</v>
      </c>
      <c r="X784" s="119">
        <v>7.7</v>
      </c>
      <c r="Y784" s="130">
        <v>4.2732431777748399E-5</v>
      </c>
    </row>
    <row r="785" spans="3:25" x14ac:dyDescent="0.25">
      <c r="C785" s="129">
        <v>770</v>
      </c>
      <c r="D785" s="118">
        <v>7.71</v>
      </c>
      <c r="E785" s="130">
        <v>3.8696831263639603E-6</v>
      </c>
      <c r="G785" s="129">
        <v>770</v>
      </c>
      <c r="H785" s="119">
        <v>7.71</v>
      </c>
      <c r="I785" s="130">
        <v>3.9461208861039504E-6</v>
      </c>
      <c r="K785" s="129">
        <v>770</v>
      </c>
      <c r="L785" s="119">
        <v>7.71</v>
      </c>
      <c r="M785" s="130">
        <v>2.0706138296131299E-5</v>
      </c>
      <c r="O785" s="129">
        <v>770</v>
      </c>
      <c r="P785" s="119">
        <v>7.71</v>
      </c>
      <c r="Q785" s="130">
        <v>3.7119163155136899E-6</v>
      </c>
      <c r="S785" s="129">
        <v>770</v>
      </c>
      <c r="T785" s="119">
        <v>7.71</v>
      </c>
      <c r="U785" s="130">
        <v>3.0901648067102301E-4</v>
      </c>
      <c r="W785" s="129">
        <v>770</v>
      </c>
      <c r="X785" s="119">
        <v>7.71</v>
      </c>
      <c r="Y785" s="130">
        <v>4.2623830626281503E-5</v>
      </c>
    </row>
    <row r="786" spans="3:25" x14ac:dyDescent="0.25">
      <c r="C786" s="129">
        <v>771</v>
      </c>
      <c r="D786" s="118">
        <v>7.72</v>
      </c>
      <c r="E786" s="130">
        <v>3.8598031589896001E-6</v>
      </c>
      <c r="G786" s="129">
        <v>771</v>
      </c>
      <c r="H786" s="119">
        <v>7.72</v>
      </c>
      <c r="I786" s="130">
        <v>3.9362252296959702E-6</v>
      </c>
      <c r="K786" s="129">
        <v>771</v>
      </c>
      <c r="L786" s="119">
        <v>7.72</v>
      </c>
      <c r="M786" s="130">
        <v>2.06541617763136E-5</v>
      </c>
      <c r="O786" s="129">
        <v>771</v>
      </c>
      <c r="P786" s="119">
        <v>7.72</v>
      </c>
      <c r="Q786" s="130">
        <v>3.7026109507359099E-6</v>
      </c>
      <c r="S786" s="129">
        <v>771</v>
      </c>
      <c r="T786" s="119">
        <v>7.72</v>
      </c>
      <c r="U786" s="130">
        <v>3.08268927051881E-4</v>
      </c>
      <c r="W786" s="129">
        <v>771</v>
      </c>
      <c r="X786" s="119">
        <v>7.72</v>
      </c>
      <c r="Y786" s="130">
        <v>4.2515641691584602E-5</v>
      </c>
    </row>
    <row r="787" spans="3:25" x14ac:dyDescent="0.25">
      <c r="C787" s="129">
        <v>772</v>
      </c>
      <c r="D787" s="118">
        <v>7.73</v>
      </c>
      <c r="E787" s="130">
        <v>3.8499609264824296E-6</v>
      </c>
      <c r="G787" s="129">
        <v>772</v>
      </c>
      <c r="H787" s="119">
        <v>7.73</v>
      </c>
      <c r="I787" s="130">
        <v>3.9263664779448098E-6</v>
      </c>
      <c r="K787" s="129">
        <v>772</v>
      </c>
      <c r="L787" s="119">
        <v>7.73</v>
      </c>
      <c r="M787" s="130">
        <v>2.06023793614686E-5</v>
      </c>
      <c r="O787" s="129">
        <v>772</v>
      </c>
      <c r="P787" s="119">
        <v>7.73</v>
      </c>
      <c r="Q787" s="130">
        <v>3.6933402763650901E-6</v>
      </c>
      <c r="S787" s="129">
        <v>772</v>
      </c>
      <c r="T787" s="119">
        <v>7.73</v>
      </c>
      <c r="U787" s="130">
        <v>3.0752403043478001E-4</v>
      </c>
      <c r="W787" s="129">
        <v>772</v>
      </c>
      <c r="X787" s="119">
        <v>7.73</v>
      </c>
      <c r="Y787" s="130">
        <v>4.2407862892420598E-5</v>
      </c>
    </row>
    <row r="788" spans="3:25" x14ac:dyDescent="0.25">
      <c r="C788" s="129">
        <v>773</v>
      </c>
      <c r="D788" s="118">
        <v>7.74</v>
      </c>
      <c r="E788" s="130">
        <v>3.8401562369361799E-6</v>
      </c>
      <c r="G788" s="129">
        <v>773</v>
      </c>
      <c r="H788" s="119">
        <v>7.74</v>
      </c>
      <c r="I788" s="130">
        <v>3.9165444489807998E-6</v>
      </c>
      <c r="K788" s="129">
        <v>773</v>
      </c>
      <c r="L788" s="119">
        <v>7.74</v>
      </c>
      <c r="M788" s="130">
        <v>2.0550790093470098E-5</v>
      </c>
      <c r="O788" s="129">
        <v>773</v>
      </c>
      <c r="P788" s="119">
        <v>7.74</v>
      </c>
      <c r="Q788" s="130">
        <v>3.6841041215438901E-6</v>
      </c>
      <c r="S788" s="129">
        <v>773</v>
      </c>
      <c r="T788" s="119">
        <v>7.74</v>
      </c>
      <c r="U788" s="130">
        <v>3.0678177851371801E-4</v>
      </c>
      <c r="W788" s="129">
        <v>773</v>
      </c>
      <c r="X788" s="119">
        <v>7.74</v>
      </c>
      <c r="Y788" s="130">
        <v>4.23004921606862E-5</v>
      </c>
    </row>
    <row r="789" spans="3:25" x14ac:dyDescent="0.25">
      <c r="C789" s="129">
        <v>774</v>
      </c>
      <c r="D789" s="118">
        <v>7.75</v>
      </c>
      <c r="E789" s="130">
        <v>3.8303888996648602E-6</v>
      </c>
      <c r="G789" s="129">
        <v>774</v>
      </c>
      <c r="H789" s="119">
        <v>7.75</v>
      </c>
      <c r="I789" s="130">
        <v>3.90675896204408E-6</v>
      </c>
      <c r="K789" s="129">
        <v>774</v>
      </c>
      <c r="L789" s="119">
        <v>7.75</v>
      </c>
      <c r="M789" s="130">
        <v>2.0499393020048501E-5</v>
      </c>
      <c r="O789" s="129">
        <v>774</v>
      </c>
      <c r="P789" s="119">
        <v>7.75</v>
      </c>
      <c r="Q789" s="130">
        <v>3.6749037509698201E-6</v>
      </c>
      <c r="S789" s="129">
        <v>774</v>
      </c>
      <c r="T789" s="119">
        <v>7.75</v>
      </c>
      <c r="U789" s="130">
        <v>3.0604215905208701E-4</v>
      </c>
      <c r="W789" s="129">
        <v>774</v>
      </c>
      <c r="X789" s="119">
        <v>7.75</v>
      </c>
      <c r="Y789" s="130">
        <v>4.21935274413119E-5</v>
      </c>
    </row>
    <row r="790" spans="3:25" x14ac:dyDescent="0.25">
      <c r="C790" s="129">
        <v>775</v>
      </c>
      <c r="D790" s="118">
        <v>7.76</v>
      </c>
      <c r="E790" s="130">
        <v>3.8206587251934003E-6</v>
      </c>
      <c r="G790" s="129">
        <v>775</v>
      </c>
      <c r="H790" s="119">
        <v>7.76</v>
      </c>
      <c r="I790" s="130">
        <v>3.89700983747649E-6</v>
      </c>
      <c r="K790" s="129">
        <v>775</v>
      </c>
      <c r="L790" s="119">
        <v>7.76</v>
      </c>
      <c r="M790" s="130">
        <v>2.0448187194748598E-5</v>
      </c>
      <c r="O790" s="129">
        <v>775</v>
      </c>
      <c r="P790" s="119">
        <v>7.76</v>
      </c>
      <c r="Q790" s="130">
        <v>3.6657379504589501E-6</v>
      </c>
      <c r="S790" s="129">
        <v>775</v>
      </c>
      <c r="T790" s="119">
        <v>7.76</v>
      </c>
      <c r="U790" s="130">
        <v>3.0530515988222098E-4</v>
      </c>
      <c r="W790" s="129">
        <v>775</v>
      </c>
      <c r="X790" s="119">
        <v>7.76</v>
      </c>
      <c r="Y790" s="130">
        <v>4.2086966692163502E-5</v>
      </c>
    </row>
    <row r="791" spans="3:25" x14ac:dyDescent="0.25">
      <c r="C791" s="129">
        <v>776</v>
      </c>
      <c r="D791" s="118">
        <v>7.77</v>
      </c>
      <c r="E791" s="130">
        <v>3.8109655252484299E-6</v>
      </c>
      <c r="G791" s="129">
        <v>776</v>
      </c>
      <c r="H791" s="119">
        <v>7.77</v>
      </c>
      <c r="I791" s="130">
        <v>3.8872968967135598E-6</v>
      </c>
      <c r="K791" s="129">
        <v>776</v>
      </c>
      <c r="L791" s="119">
        <v>7.77</v>
      </c>
      <c r="M791" s="130">
        <v>2.0397171676886901E-5</v>
      </c>
      <c r="O791" s="129">
        <v>776</v>
      </c>
      <c r="P791" s="119">
        <v>7.77</v>
      </c>
      <c r="Q791" s="130">
        <v>3.65660614758844E-6</v>
      </c>
      <c r="S791" s="129">
        <v>776</v>
      </c>
      <c r="T791" s="119">
        <v>7.77</v>
      </c>
      <c r="U791" s="130">
        <v>3.0457076890493901E-4</v>
      </c>
      <c r="W791" s="129">
        <v>776</v>
      </c>
      <c r="X791" s="119">
        <v>7.77</v>
      </c>
      <c r="Y791" s="130">
        <v>4.1980807883944402E-5</v>
      </c>
    </row>
    <row r="792" spans="3:25" x14ac:dyDescent="0.25">
      <c r="C792" s="129">
        <v>777</v>
      </c>
      <c r="D792" s="118">
        <v>7.78</v>
      </c>
      <c r="E792" s="130">
        <v>3.80130911274909E-6</v>
      </c>
      <c r="G792" s="129">
        <v>777</v>
      </c>
      <c r="H792" s="119">
        <v>7.78</v>
      </c>
      <c r="I792" s="130">
        <v>3.8776199622766801E-6</v>
      </c>
      <c r="K792" s="129">
        <v>777</v>
      </c>
      <c r="L792" s="119">
        <v>7.78</v>
      </c>
      <c r="M792" s="130">
        <v>2.0346345531510201E-5</v>
      </c>
      <c r="O792" s="129">
        <v>777</v>
      </c>
      <c r="P792" s="119">
        <v>7.78</v>
      </c>
      <c r="Q792" s="130">
        <v>3.6475081757527301E-6</v>
      </c>
      <c r="S792" s="129">
        <v>777</v>
      </c>
      <c r="T792" s="119">
        <v>7.78</v>
      </c>
      <c r="U792" s="130">
        <v>3.0383897408910399E-4</v>
      </c>
      <c r="W792" s="129">
        <v>777</v>
      </c>
      <c r="X792" s="119">
        <v>7.78</v>
      </c>
      <c r="Y792" s="130">
        <v>4.1875049000097499E-5</v>
      </c>
    </row>
    <row r="793" spans="3:25" x14ac:dyDescent="0.25">
      <c r="C793" s="129">
        <v>778</v>
      </c>
      <c r="D793" s="118">
        <v>7.79</v>
      </c>
      <c r="E793" s="130">
        <v>3.7916893017979801E-6</v>
      </c>
      <c r="G793" s="129">
        <v>778</v>
      </c>
      <c r="H793" s="119">
        <v>7.79</v>
      </c>
      <c r="I793" s="130">
        <v>3.8679788577652196E-6</v>
      </c>
      <c r="K793" s="129">
        <v>778</v>
      </c>
      <c r="L793" s="119">
        <v>7.79</v>
      </c>
      <c r="M793" s="130">
        <v>2.0295707829354199E-5</v>
      </c>
      <c r="O793" s="129">
        <v>778</v>
      </c>
      <c r="P793" s="119">
        <v>7.79</v>
      </c>
      <c r="Q793" s="130">
        <v>3.6384438693567698E-6</v>
      </c>
      <c r="S793" s="129">
        <v>778</v>
      </c>
      <c r="T793" s="119">
        <v>7.79</v>
      </c>
      <c r="U793" s="130">
        <v>3.0310976347117102E-4</v>
      </c>
      <c r="W793" s="129">
        <v>778</v>
      </c>
      <c r="X793" s="119">
        <v>7.79</v>
      </c>
      <c r="Y793" s="130">
        <v>4.1769688036710003E-5</v>
      </c>
    </row>
    <row r="794" spans="3:25" x14ac:dyDescent="0.25">
      <c r="C794" s="129">
        <v>779</v>
      </c>
      <c r="D794" s="118">
        <v>7.8</v>
      </c>
      <c r="E794" s="130">
        <v>3.7821059076721699E-6</v>
      </c>
      <c r="G794" s="129">
        <v>779</v>
      </c>
      <c r="H794" s="119">
        <v>7.8</v>
      </c>
      <c r="I794" s="130">
        <v>3.8583734078487202E-6</v>
      </c>
      <c r="K794" s="129">
        <v>779</v>
      </c>
      <c r="L794" s="119">
        <v>7.8</v>
      </c>
      <c r="M794" s="130">
        <v>2.0245257646801799E-5</v>
      </c>
      <c r="O794" s="129">
        <v>779</v>
      </c>
      <c r="P794" s="119">
        <v>7.8</v>
      </c>
      <c r="Q794" s="130">
        <v>3.6294130638087301E-6</v>
      </c>
      <c r="S794" s="129">
        <v>779</v>
      </c>
      <c r="T794" s="119">
        <v>7.8</v>
      </c>
      <c r="U794" s="130">
        <v>3.0238312515475102E-4</v>
      </c>
      <c r="W794" s="129">
        <v>779</v>
      </c>
      <c r="X794" s="119">
        <v>7.8</v>
      </c>
      <c r="Y794" s="130">
        <v>4.1664723002417998E-5</v>
      </c>
    </row>
    <row r="795" spans="3:25" x14ac:dyDescent="0.25">
      <c r="C795" s="129">
        <v>780</v>
      </c>
      <c r="D795" s="118">
        <v>7.81</v>
      </c>
      <c r="E795" s="130">
        <v>3.7725587468141898E-6</v>
      </c>
      <c r="G795" s="129">
        <v>780</v>
      </c>
      <c r="H795" s="119">
        <v>7.81</v>
      </c>
      <c r="I795" s="130">
        <v>3.8488034382592102E-6</v>
      </c>
      <c r="K795" s="129">
        <v>780</v>
      </c>
      <c r="L795" s="119">
        <v>7.81</v>
      </c>
      <c r="M795" s="130">
        <v>2.0194994065843099E-5</v>
      </c>
      <c r="O795" s="129">
        <v>780</v>
      </c>
      <c r="P795" s="119">
        <v>7.81</v>
      </c>
      <c r="Q795" s="130">
        <v>3.6204155955128001E-6</v>
      </c>
      <c r="S795" s="129">
        <v>780</v>
      </c>
      <c r="T795" s="119">
        <v>7.81</v>
      </c>
      <c r="U795" s="130">
        <v>3.0165904731016801E-4</v>
      </c>
      <c r="W795" s="129">
        <v>780</v>
      </c>
      <c r="X795" s="119">
        <v>7.81</v>
      </c>
      <c r="Y795" s="130">
        <v>4.1560151918311402E-5</v>
      </c>
    </row>
    <row r="796" spans="3:25" x14ac:dyDescent="0.25">
      <c r="C796" s="129">
        <v>781</v>
      </c>
      <c r="D796" s="118">
        <v>7.82</v>
      </c>
      <c r="E796" s="130">
        <v>3.7630476368233002E-6</v>
      </c>
      <c r="G796" s="129">
        <v>781</v>
      </c>
      <c r="H796" s="119">
        <v>7.82</v>
      </c>
      <c r="I796" s="130">
        <v>3.8392687757835797E-6</v>
      </c>
      <c r="K796" s="129">
        <v>781</v>
      </c>
      <c r="L796" s="119">
        <v>7.82</v>
      </c>
      <c r="M796" s="130">
        <v>2.0144916174034399E-5</v>
      </c>
      <c r="O796" s="129">
        <v>781</v>
      </c>
      <c r="P796" s="119">
        <v>7.82</v>
      </c>
      <c r="Q796" s="130">
        <v>3.6114513018620698E-6</v>
      </c>
      <c r="S796" s="129">
        <v>781</v>
      </c>
      <c r="T796" s="119">
        <v>7.82</v>
      </c>
      <c r="U796" s="130">
        <v>3.0093751817402299E-4</v>
      </c>
      <c r="W796" s="129">
        <v>781</v>
      </c>
      <c r="X796" s="119">
        <v>7.82</v>
      </c>
      <c r="Y796" s="130">
        <v>4.1455972817840398E-5</v>
      </c>
    </row>
    <row r="797" spans="3:25" x14ac:dyDescent="0.25">
      <c r="C797" s="129">
        <v>782</v>
      </c>
      <c r="D797" s="118">
        <v>7.83</v>
      </c>
      <c r="E797" s="130">
        <v>3.75357239644668E-6</v>
      </c>
      <c r="G797" s="129">
        <v>782</v>
      </c>
      <c r="H797" s="119">
        <v>7.83</v>
      </c>
      <c r="I797" s="130">
        <v>3.8297692482559501E-6</v>
      </c>
      <c r="K797" s="129">
        <v>782</v>
      </c>
      <c r="L797" s="119">
        <v>7.83</v>
      </c>
      <c r="M797" s="130">
        <v>2.0095023064458299E-5</v>
      </c>
      <c r="O797" s="129">
        <v>782</v>
      </c>
      <c r="P797" s="119">
        <v>7.83</v>
      </c>
      <c r="Q797" s="130">
        <v>3.60252002123135E-6</v>
      </c>
      <c r="S797" s="129">
        <v>782</v>
      </c>
      <c r="T797" s="119">
        <v>7.83</v>
      </c>
      <c r="U797" s="130">
        <v>3.0021852604876899E-4</v>
      </c>
      <c r="W797" s="129">
        <v>782</v>
      </c>
      <c r="X797" s="119">
        <v>7.83</v>
      </c>
      <c r="Y797" s="130">
        <v>4.1352183746722901E-5</v>
      </c>
    </row>
    <row r="798" spans="3:25" x14ac:dyDescent="0.25">
      <c r="C798" s="129">
        <v>783</v>
      </c>
      <c r="D798" s="118">
        <v>7.84</v>
      </c>
      <c r="E798" s="130">
        <v>3.7441328455707298E-6</v>
      </c>
      <c r="G798" s="129">
        <v>783</v>
      </c>
      <c r="H798" s="119">
        <v>7.84</v>
      </c>
      <c r="I798" s="130">
        <v>3.8203046845501599E-6</v>
      </c>
      <c r="K798" s="129">
        <v>783</v>
      </c>
      <c r="L798" s="119">
        <v>7.84</v>
      </c>
      <c r="M798" s="130">
        <v>2.00453138356839E-5</v>
      </c>
      <c r="O798" s="129">
        <v>783</v>
      </c>
      <c r="P798" s="119">
        <v>7.84</v>
      </c>
      <c r="Q798" s="130">
        <v>3.59362159297024E-6</v>
      </c>
      <c r="S798" s="129">
        <v>783</v>
      </c>
      <c r="T798" s="119">
        <v>7.84</v>
      </c>
      <c r="U798" s="130">
        <v>2.9950205930227299E-4</v>
      </c>
      <c r="W798" s="129">
        <v>783</v>
      </c>
      <c r="X798" s="119">
        <v>7.84</v>
      </c>
      <c r="Y798" s="130">
        <v>4.1248782762852402E-5</v>
      </c>
    </row>
    <row r="799" spans="3:25" x14ac:dyDescent="0.25">
      <c r="C799" s="129">
        <v>784</v>
      </c>
      <c r="D799" s="118">
        <v>7.85</v>
      </c>
      <c r="E799" s="130">
        <v>3.73472880521245E-6</v>
      </c>
      <c r="G799" s="129">
        <v>784</v>
      </c>
      <c r="H799" s="119">
        <v>7.85</v>
      </c>
      <c r="I799" s="130">
        <v>3.81087491457235E-6</v>
      </c>
      <c r="K799" s="129">
        <v>784</v>
      </c>
      <c r="L799" s="119">
        <v>7.85</v>
      </c>
      <c r="M799" s="130">
        <v>1.99957875917275E-5</v>
      </c>
      <c r="O799" s="129">
        <v>784</v>
      </c>
      <c r="P799" s="119">
        <v>7.85</v>
      </c>
      <c r="Q799" s="130">
        <v>3.5847558573960301E-6</v>
      </c>
      <c r="S799" s="129">
        <v>784</v>
      </c>
      <c r="T799" s="119">
        <v>7.85</v>
      </c>
      <c r="U799" s="130">
        <v>2.9878810636739501E-4</v>
      </c>
      <c r="W799" s="129">
        <v>784</v>
      </c>
      <c r="X799" s="119">
        <v>7.85</v>
      </c>
      <c r="Y799" s="130">
        <v>4.1145767936206602E-5</v>
      </c>
    </row>
    <row r="800" spans="3:25" x14ac:dyDescent="0.25">
      <c r="C800" s="129">
        <v>785</v>
      </c>
      <c r="D800" s="118">
        <v>7.86</v>
      </c>
      <c r="E800" s="130">
        <v>3.7253600975110098E-6</v>
      </c>
      <c r="G800" s="129">
        <v>785</v>
      </c>
      <c r="H800" s="119">
        <v>7.86</v>
      </c>
      <c r="I800" s="130">
        <v>3.8014797692534798E-6</v>
      </c>
      <c r="K800" s="129">
        <v>785</v>
      </c>
      <c r="L800" s="119">
        <v>7.86</v>
      </c>
      <c r="M800" s="130">
        <v>1.9946443442013298E-5</v>
      </c>
      <c r="O800" s="129">
        <v>785</v>
      </c>
      <c r="P800" s="119">
        <v>7.86</v>
      </c>
      <c r="Q800" s="130">
        <v>3.5759226557869E-6</v>
      </c>
      <c r="S800" s="129">
        <v>785</v>
      </c>
      <c r="T800" s="119">
        <v>7.86</v>
      </c>
      <c r="U800" s="130">
        <v>2.9807665574156498E-4</v>
      </c>
      <c r="W800" s="129">
        <v>785</v>
      </c>
      <c r="X800" s="119">
        <v>7.86</v>
      </c>
      <c r="Y800" s="130">
        <v>4.1043137348757198E-5</v>
      </c>
    </row>
    <row r="801" spans="3:25" x14ac:dyDescent="0.25">
      <c r="C801" s="129">
        <v>786</v>
      </c>
      <c r="D801" s="118">
        <v>7.87</v>
      </c>
      <c r="E801" s="130">
        <v>3.7160265457191599E-6</v>
      </c>
      <c r="G801" s="129">
        <v>786</v>
      </c>
      <c r="H801" s="119">
        <v>7.87</v>
      </c>
      <c r="I801" s="130">
        <v>3.7921190805420899E-6</v>
      </c>
      <c r="K801" s="129">
        <v>786</v>
      </c>
      <c r="L801" s="119">
        <v>7.87</v>
      </c>
      <c r="M801" s="130">
        <v>1.98972805013347E-5</v>
      </c>
      <c r="O801" s="129">
        <v>786</v>
      </c>
      <c r="P801" s="119">
        <v>7.87</v>
      </c>
      <c r="Q801" s="130">
        <v>3.5671218303749699E-6</v>
      </c>
      <c r="S801" s="129">
        <v>786</v>
      </c>
      <c r="T801" s="119">
        <v>7.87</v>
      </c>
      <c r="U801" s="130">
        <v>2.9736769598636298E-4</v>
      </c>
      <c r="W801" s="129">
        <v>786</v>
      </c>
      <c r="X801" s="119">
        <v>7.87</v>
      </c>
      <c r="Y801" s="130">
        <v>4.0940889094379802E-5</v>
      </c>
    </row>
    <row r="802" spans="3:25" x14ac:dyDescent="0.25">
      <c r="C802" s="129">
        <v>787</v>
      </c>
      <c r="D802" s="118">
        <v>7.88</v>
      </c>
      <c r="E802" s="130">
        <v>3.7067279741948998E-6</v>
      </c>
      <c r="G802" s="129">
        <v>787</v>
      </c>
      <c r="H802" s="119">
        <v>7.88</v>
      </c>
      <c r="I802" s="130">
        <v>3.78279268139694E-6</v>
      </c>
      <c r="K802" s="129">
        <v>787</v>
      </c>
      <c r="L802" s="119">
        <v>7.88</v>
      </c>
      <c r="M802" s="130">
        <v>1.98482978898157E-5</v>
      </c>
      <c r="O802" s="129">
        <v>787</v>
      </c>
      <c r="P802" s="119">
        <v>7.88</v>
      </c>
      <c r="Q802" s="130">
        <v>3.5583532243395101E-6</v>
      </c>
      <c r="S802" s="129">
        <v>787</v>
      </c>
      <c r="T802" s="119">
        <v>7.88</v>
      </c>
      <c r="U802" s="130">
        <v>2.9666121572710001E-4</v>
      </c>
      <c r="W802" s="129">
        <v>787</v>
      </c>
      <c r="X802" s="119">
        <v>7.88</v>
      </c>
      <c r="Y802" s="130">
        <v>4.0839021278765899E-5</v>
      </c>
    </row>
    <row r="803" spans="3:25" x14ac:dyDescent="0.25">
      <c r="C803" s="129">
        <v>788</v>
      </c>
      <c r="D803" s="118">
        <v>7.89</v>
      </c>
      <c r="E803" s="130">
        <v>3.6974642083932202E-6</v>
      </c>
      <c r="G803" s="129">
        <v>788</v>
      </c>
      <c r="H803" s="119">
        <v>7.89</v>
      </c>
      <c r="I803" s="130">
        <v>3.7735004057798298E-6</v>
      </c>
      <c r="K803" s="129">
        <v>788</v>
      </c>
      <c r="L803" s="119">
        <v>7.89</v>
      </c>
      <c r="M803" s="130">
        <v>1.97994947328732E-5</v>
      </c>
      <c r="O803" s="129">
        <v>788</v>
      </c>
      <c r="P803" s="119">
        <v>7.89</v>
      </c>
      <c r="Q803" s="130">
        <v>3.5496166818002298E-6</v>
      </c>
      <c r="S803" s="129">
        <v>788</v>
      </c>
      <c r="T803" s="119">
        <v>7.89</v>
      </c>
      <c r="U803" s="130">
        <v>2.9595720365240799E-4</v>
      </c>
      <c r="W803" s="129">
        <v>788</v>
      </c>
      <c r="X803" s="119">
        <v>7.89</v>
      </c>
      <c r="Y803" s="130">
        <v>4.0737532019333698E-5</v>
      </c>
    </row>
    <row r="804" spans="3:25" x14ac:dyDescent="0.25">
      <c r="C804" s="129">
        <v>789</v>
      </c>
      <c r="D804" s="118">
        <v>7.9</v>
      </c>
      <c r="E804" s="130">
        <v>3.6882350748578001E-6</v>
      </c>
      <c r="G804" s="129">
        <v>789</v>
      </c>
      <c r="H804" s="119">
        <v>7.9</v>
      </c>
      <c r="I804" s="130">
        <v>3.7642420886484699E-6</v>
      </c>
      <c r="K804" s="129">
        <v>789</v>
      </c>
      <c r="L804" s="119">
        <v>7.9</v>
      </c>
      <c r="M804" s="130">
        <v>1.97508701611785E-5</v>
      </c>
      <c r="O804" s="129">
        <v>789</v>
      </c>
      <c r="P804" s="119">
        <v>7.9</v>
      </c>
      <c r="Q804" s="130">
        <v>3.5409120478105398E-6</v>
      </c>
      <c r="S804" s="129">
        <v>789</v>
      </c>
      <c r="T804" s="119">
        <v>7.9</v>
      </c>
      <c r="U804" s="130">
        <v>2.95255648513828E-4</v>
      </c>
      <c r="W804" s="129">
        <v>789</v>
      </c>
      <c r="X804" s="119">
        <v>7.9</v>
      </c>
      <c r="Y804" s="130">
        <v>4.0636419445141999E-5</v>
      </c>
    </row>
    <row r="805" spans="3:25" x14ac:dyDescent="0.25">
      <c r="C805" s="129">
        <v>790</v>
      </c>
      <c r="D805" s="118">
        <v>7.91</v>
      </c>
      <c r="E805" s="130">
        <v>3.6790404012128701E-6</v>
      </c>
      <c r="G805" s="129">
        <v>790</v>
      </c>
      <c r="H805" s="119">
        <v>7.91</v>
      </c>
      <c r="I805" s="130">
        <v>3.7550175659493301E-6</v>
      </c>
      <c r="K805" s="129">
        <v>790</v>
      </c>
      <c r="L805" s="119">
        <v>7.91</v>
      </c>
      <c r="M805" s="130">
        <v>1.97024233106205E-5</v>
      </c>
      <c r="O805" s="129">
        <v>790</v>
      </c>
      <c r="P805" s="119">
        <v>7.91</v>
      </c>
      <c r="Q805" s="130">
        <v>3.5322391683509101E-6</v>
      </c>
      <c r="S805" s="129">
        <v>790</v>
      </c>
      <c r="T805" s="119">
        <v>7.91</v>
      </c>
      <c r="U805" s="130">
        <v>2.9455653912540102E-4</v>
      </c>
      <c r="W805" s="129">
        <v>790</v>
      </c>
      <c r="X805" s="119">
        <v>7.91</v>
      </c>
      <c r="Y805" s="130">
        <v>4.0535681696802798E-5</v>
      </c>
    </row>
    <row r="806" spans="3:25" x14ac:dyDescent="0.25">
      <c r="C806" s="129">
        <v>791</v>
      </c>
      <c r="D806" s="118">
        <v>7.92</v>
      </c>
      <c r="E806" s="130">
        <v>3.66988001615513E-6</v>
      </c>
      <c r="G806" s="129">
        <v>791</v>
      </c>
      <c r="H806" s="119">
        <v>7.92</v>
      </c>
      <c r="I806" s="130">
        <v>3.7458266746106101E-6</v>
      </c>
      <c r="K806" s="129">
        <v>791</v>
      </c>
      <c r="L806" s="119">
        <v>7.92</v>
      </c>
      <c r="M806" s="130">
        <v>1.96541533222678E-5</v>
      </c>
      <c r="O806" s="129">
        <v>791</v>
      </c>
      <c r="P806" s="119">
        <v>7.92</v>
      </c>
      <c r="Q806" s="130">
        <v>3.5235978903223098E-6</v>
      </c>
      <c r="S806" s="129">
        <v>791</v>
      </c>
      <c r="T806" s="119">
        <v>7.92</v>
      </c>
      <c r="U806" s="130">
        <v>2.9385986436326601E-4</v>
      </c>
      <c r="W806" s="129">
        <v>791</v>
      </c>
      <c r="X806" s="119">
        <v>7.92</v>
      </c>
      <c r="Y806" s="130">
        <v>4.0435316926395502E-5</v>
      </c>
    </row>
    <row r="807" spans="3:25" x14ac:dyDescent="0.25">
      <c r="C807" s="129">
        <v>792</v>
      </c>
      <c r="D807" s="118">
        <v>7.93</v>
      </c>
      <c r="E807" s="130">
        <v>3.6607537494457202E-6</v>
      </c>
      <c r="G807" s="129">
        <v>792</v>
      </c>
      <c r="H807" s="119">
        <v>7.93</v>
      </c>
      <c r="I807" s="130">
        <v>3.7366703628732999E-6</v>
      </c>
      <c r="K807" s="129">
        <v>792</v>
      </c>
      <c r="L807" s="119">
        <v>7.93</v>
      </c>
      <c r="M807" s="130">
        <v>1.9606059342332299E-5</v>
      </c>
      <c r="O807" s="129">
        <v>792</v>
      </c>
      <c r="P807" s="119">
        <v>7.93</v>
      </c>
      <c r="Q807" s="130">
        <v>3.5149880615396599E-6</v>
      </c>
      <c r="S807" s="129">
        <v>792</v>
      </c>
      <c r="T807" s="119">
        <v>7.93</v>
      </c>
      <c r="U807" s="130">
        <v>2.93165613165256E-4</v>
      </c>
      <c r="W807" s="129">
        <v>792</v>
      </c>
      <c r="X807" s="119">
        <v>7.93</v>
      </c>
      <c r="Y807" s="130">
        <v>4.0335323297382998E-5</v>
      </c>
    </row>
    <row r="808" spans="3:25" x14ac:dyDescent="0.25">
      <c r="C808" s="129">
        <v>793</v>
      </c>
      <c r="D808" s="118">
        <v>7.94</v>
      </c>
      <c r="E808" s="130">
        <v>3.6516614319022702E-6</v>
      </c>
      <c r="G808" s="129">
        <v>793</v>
      </c>
      <c r="H808" s="119">
        <v>7.94</v>
      </c>
      <c r="I808" s="130">
        <v>3.7275478896085299E-6</v>
      </c>
      <c r="K808" s="129">
        <v>793</v>
      </c>
      <c r="L808" s="119">
        <v>7.94</v>
      </c>
      <c r="M808" s="130">
        <v>1.9558140522132299E-5</v>
      </c>
      <c r="O808" s="129">
        <v>793</v>
      </c>
      <c r="P808" s="119">
        <v>7.94</v>
      </c>
      <c r="Q808" s="130">
        <v>3.5064095307253402E-6</v>
      </c>
      <c r="S808" s="129">
        <v>793</v>
      </c>
      <c r="T808" s="119">
        <v>7.94</v>
      </c>
      <c r="U808" s="130">
        <v>2.9247377453049997E-4</v>
      </c>
      <c r="W808" s="129">
        <v>793</v>
      </c>
      <c r="X808" s="119">
        <v>7.94</v>
      </c>
      <c r="Y808" s="130">
        <v>4.0235698984525801E-5</v>
      </c>
    </row>
    <row r="809" spans="3:25" x14ac:dyDescent="0.25">
      <c r="C809" s="129">
        <v>794</v>
      </c>
      <c r="D809" s="118">
        <v>7.95</v>
      </c>
      <c r="E809" s="130">
        <v>3.64260289539101E-6</v>
      </c>
      <c r="G809" s="129">
        <v>794</v>
      </c>
      <c r="H809" s="119">
        <v>7.95</v>
      </c>
      <c r="I809" s="130">
        <v>3.7184585507062902E-6</v>
      </c>
      <c r="K809" s="129">
        <v>794</v>
      </c>
      <c r="L809" s="119">
        <v>7.95</v>
      </c>
      <c r="M809" s="130">
        <v>1.9510396018056501E-5</v>
      </c>
      <c r="O809" s="129">
        <v>794</v>
      </c>
      <c r="P809" s="119">
        <v>7.95</v>
      </c>
      <c r="Q809" s="130">
        <v>3.4978621475028E-6</v>
      </c>
      <c r="S809" s="129">
        <v>794</v>
      </c>
      <c r="T809" s="119">
        <v>7.95</v>
      </c>
      <c r="U809" s="130">
        <v>2.9178433751902999E-4</v>
      </c>
      <c r="W809" s="129">
        <v>794</v>
      </c>
      <c r="X809" s="119">
        <v>7.95</v>
      </c>
      <c r="Y809" s="130">
        <v>4.01364421737992E-5</v>
      </c>
    </row>
    <row r="810" spans="3:25" x14ac:dyDescent="0.25">
      <c r="C810" s="129">
        <v>795</v>
      </c>
      <c r="D810" s="118">
        <v>7.96</v>
      </c>
      <c r="E810" s="130">
        <v>3.63357797281898E-6</v>
      </c>
      <c r="G810" s="129">
        <v>795</v>
      </c>
      <c r="H810" s="119">
        <v>7.96</v>
      </c>
      <c r="I810" s="130">
        <v>3.70940218706371E-6</v>
      </c>
      <c r="K810" s="129">
        <v>795</v>
      </c>
      <c r="L810" s="119">
        <v>7.96</v>
      </c>
      <c r="M810" s="130">
        <v>1.94628249915277E-5</v>
      </c>
      <c r="O810" s="129">
        <v>795</v>
      </c>
      <c r="P810" s="119">
        <v>7.96</v>
      </c>
      <c r="Q810" s="130">
        <v>3.4893457623901298E-6</v>
      </c>
      <c r="S810" s="129">
        <v>795</v>
      </c>
      <c r="T810" s="119">
        <v>7.96</v>
      </c>
      <c r="U810" s="130">
        <v>2.9109729125138101E-4</v>
      </c>
      <c r="W810" s="129">
        <v>795</v>
      </c>
      <c r="X810" s="119">
        <v>7.96</v>
      </c>
      <c r="Y810" s="130">
        <v>4.0037551062311E-5</v>
      </c>
    </row>
    <row r="811" spans="3:25" x14ac:dyDescent="0.25">
      <c r="C811" s="129">
        <v>796</v>
      </c>
      <c r="D811" s="118">
        <v>7.97</v>
      </c>
      <c r="E811" s="130">
        <v>3.6245864981262798E-6</v>
      </c>
      <c r="G811" s="129">
        <v>796</v>
      </c>
      <c r="H811" s="119">
        <v>7.97</v>
      </c>
      <c r="I811" s="130">
        <v>3.7003786405243301E-6</v>
      </c>
      <c r="K811" s="129">
        <v>796</v>
      </c>
      <c r="L811" s="119">
        <v>7.97</v>
      </c>
      <c r="M811" s="130">
        <v>1.9415426608967299E-5</v>
      </c>
      <c r="O811" s="129">
        <v>796</v>
      </c>
      <c r="P811" s="119">
        <v>7.97</v>
      </c>
      <c r="Q811" s="130">
        <v>3.4808602267937998E-6</v>
      </c>
      <c r="S811" s="129">
        <v>796</v>
      </c>
      <c r="T811" s="119">
        <v>7.97</v>
      </c>
      <c r="U811" s="130">
        <v>2.9041262490821001E-4</v>
      </c>
      <c r="W811" s="129">
        <v>796</v>
      </c>
      <c r="X811" s="119">
        <v>7.97</v>
      </c>
      <c r="Y811" s="130">
        <v>3.9939023858218398E-5</v>
      </c>
    </row>
    <row r="812" spans="3:25" x14ac:dyDescent="0.25">
      <c r="C812" s="129">
        <v>797</v>
      </c>
      <c r="D812" s="118">
        <v>7.98</v>
      </c>
      <c r="E812" s="130">
        <v>3.6156283062783801E-6</v>
      </c>
      <c r="G812" s="129">
        <v>797</v>
      </c>
      <c r="H812" s="119">
        <v>7.98</v>
      </c>
      <c r="I812" s="130">
        <v>3.6913877538713799E-6</v>
      </c>
      <c r="K812" s="129">
        <v>797</v>
      </c>
      <c r="L812" s="119">
        <v>7.98</v>
      </c>
      <c r="M812" s="130">
        <v>1.93682000417596E-5</v>
      </c>
      <c r="O812" s="129">
        <v>797</v>
      </c>
      <c r="P812" s="119">
        <v>7.98</v>
      </c>
      <c r="Q812" s="130">
        <v>3.4724053930023598E-6</v>
      </c>
      <c r="S812" s="129">
        <v>797</v>
      </c>
      <c r="T812" s="119">
        <v>7.98</v>
      </c>
      <c r="U812" s="130">
        <v>2.8973032772990098E-4</v>
      </c>
      <c r="W812" s="129">
        <v>797</v>
      </c>
      <c r="X812" s="119">
        <v>7.98</v>
      </c>
      <c r="Y812" s="130">
        <v>3.9840858780647098E-5</v>
      </c>
    </row>
    <row r="813" spans="3:25" x14ac:dyDescent="0.25">
      <c r="C813" s="129">
        <v>798</v>
      </c>
      <c r="D813" s="118">
        <v>7.99</v>
      </c>
      <c r="E813" s="130">
        <v>3.60670323325853E-6</v>
      </c>
      <c r="G813" s="129">
        <v>798</v>
      </c>
      <c r="H813" s="119">
        <v>7.99</v>
      </c>
      <c r="I813" s="130">
        <v>3.6824293708211799E-6</v>
      </c>
      <c r="K813" s="129">
        <v>798</v>
      </c>
      <c r="L813" s="119">
        <v>7.99</v>
      </c>
      <c r="M813" s="130">
        <v>1.9321144466217299E-5</v>
      </c>
      <c r="O813" s="129">
        <v>798</v>
      </c>
      <c r="P813" s="119">
        <v>7.99</v>
      </c>
      <c r="Q813" s="130">
        <v>3.4639811141801898E-6</v>
      </c>
      <c r="S813" s="129">
        <v>798</v>
      </c>
      <c r="T813" s="119">
        <v>7.99</v>
      </c>
      <c r="U813" s="130">
        <v>2.8905038901618402E-4</v>
      </c>
      <c r="W813" s="129">
        <v>798</v>
      </c>
      <c r="X813" s="119">
        <v>7.99</v>
      </c>
      <c r="Y813" s="130">
        <v>3.9743054059610503E-5</v>
      </c>
    </row>
    <row r="814" spans="3:25" x14ac:dyDescent="0.25">
      <c r="C814" s="129">
        <v>799</v>
      </c>
      <c r="D814" s="118">
        <v>8</v>
      </c>
      <c r="E814" s="130">
        <v>3.5978111160601899E-6</v>
      </c>
      <c r="G814" s="129">
        <v>799</v>
      </c>
      <c r="H814" s="119">
        <v>8</v>
      </c>
      <c r="I814" s="130">
        <v>3.6735033360165302E-6</v>
      </c>
      <c r="K814" s="129">
        <v>799</v>
      </c>
      <c r="L814" s="119">
        <v>8</v>
      </c>
      <c r="M814" s="130">
        <v>1.9274259063545801E-5</v>
      </c>
      <c r="O814" s="129">
        <v>799</v>
      </c>
      <c r="P814" s="119">
        <v>8</v>
      </c>
      <c r="Q814" s="130">
        <v>3.4555872443614001E-6</v>
      </c>
      <c r="S814" s="129">
        <v>799</v>
      </c>
      <c r="T814" s="119">
        <v>8</v>
      </c>
      <c r="U814" s="130">
        <v>2.88372798125755E-4</v>
      </c>
      <c r="W814" s="129">
        <v>799</v>
      </c>
      <c r="X814" s="119">
        <v>8</v>
      </c>
      <c r="Y814" s="130">
        <v>3.9645607935929697E-5</v>
      </c>
    </row>
    <row r="815" spans="3:25" x14ac:dyDescent="0.25">
      <c r="C815" s="129">
        <v>800</v>
      </c>
      <c r="D815" s="118">
        <v>8.01</v>
      </c>
      <c r="E815" s="130">
        <v>3.5889517926795901E-6</v>
      </c>
      <c r="G815" s="129">
        <v>800</v>
      </c>
      <c r="H815" s="119">
        <v>8.01</v>
      </c>
      <c r="I815" s="130">
        <v>3.6646094950201999E-6</v>
      </c>
      <c r="K815" s="129">
        <v>800</v>
      </c>
      <c r="L815" s="119">
        <v>8.01</v>
      </c>
      <c r="M815" s="130">
        <v>1.92275430198092E-5</v>
      </c>
      <c r="O815" s="129">
        <v>800</v>
      </c>
      <c r="P815" s="119">
        <v>8.01</v>
      </c>
      <c r="Q815" s="130">
        <v>3.4472236384436299E-6</v>
      </c>
      <c r="S815" s="129">
        <v>800</v>
      </c>
      <c r="T815" s="119">
        <v>8.01</v>
      </c>
      <c r="U815" s="130">
        <v>2.8769754447589298E-4</v>
      </c>
      <c r="W815" s="129">
        <v>800</v>
      </c>
      <c r="X815" s="119">
        <v>8.01</v>
      </c>
      <c r="Y815" s="130">
        <v>3.95485186611541E-5</v>
      </c>
    </row>
    <row r="816" spans="3:25" x14ac:dyDescent="0.25">
      <c r="C816" s="129">
        <v>801</v>
      </c>
      <c r="D816" s="118">
        <v>8.02</v>
      </c>
      <c r="E816" s="130">
        <v>3.5801251021083101E-6</v>
      </c>
      <c r="G816" s="129">
        <v>801</v>
      </c>
      <c r="H816" s="119">
        <v>8.02</v>
      </c>
      <c r="I816" s="130">
        <v>3.6557476943084602E-6</v>
      </c>
      <c r="K816" s="129">
        <v>801</v>
      </c>
      <c r="L816" s="119">
        <v>8.02</v>
      </c>
      <c r="M816" s="130">
        <v>1.9180995525896199E-5</v>
      </c>
      <c r="O816" s="129">
        <v>801</v>
      </c>
      <c r="P816" s="119">
        <v>8.02</v>
      </c>
      <c r="Q816" s="130">
        <v>3.4388901521820901E-6</v>
      </c>
      <c r="S816" s="129">
        <v>801</v>
      </c>
      <c r="T816" s="119">
        <v>8.02</v>
      </c>
      <c r="U816" s="130">
        <v>2.8702461754208603E-4</v>
      </c>
      <c r="W816" s="129">
        <v>801</v>
      </c>
      <c r="X816" s="119">
        <v>8.02</v>
      </c>
      <c r="Y816" s="130">
        <v>3.9451784497482599E-5</v>
      </c>
    </row>
    <row r="817" spans="3:25" x14ac:dyDescent="0.25">
      <c r="C817" s="129">
        <v>802</v>
      </c>
      <c r="D817" s="118">
        <v>8.0299999999999994</v>
      </c>
      <c r="E817" s="130">
        <v>3.5713308843258801E-6</v>
      </c>
      <c r="G817" s="129">
        <v>802</v>
      </c>
      <c r="H817" s="119">
        <v>8.0299999999999994</v>
      </c>
      <c r="I817" s="130">
        <v>3.6469177812646501E-6</v>
      </c>
      <c r="K817" s="129">
        <v>802</v>
      </c>
      <c r="L817" s="119">
        <v>8.0299999999999994</v>
      </c>
      <c r="M817" s="130">
        <v>1.91346157774855E-5</v>
      </c>
      <c r="O817" s="129">
        <v>802</v>
      </c>
      <c r="P817" s="119">
        <v>8.0299999999999994</v>
      </c>
      <c r="Q817" s="130">
        <v>3.4305866421833901E-6</v>
      </c>
      <c r="S817" s="129">
        <v>802</v>
      </c>
      <c r="T817" s="119">
        <v>8.0299999999999994</v>
      </c>
      <c r="U817" s="130">
        <v>2.8635400685765702E-4</v>
      </c>
      <c r="W817" s="129">
        <v>802</v>
      </c>
      <c r="X817" s="119">
        <v>8.0299999999999994</v>
      </c>
      <c r="Y817" s="130">
        <v>3.9355403717686599E-5</v>
      </c>
    </row>
    <row r="818" spans="3:25" x14ac:dyDescent="0.25">
      <c r="C818" s="129">
        <v>803</v>
      </c>
      <c r="D818" s="118">
        <v>8.0399999999999991</v>
      </c>
      <c r="E818" s="130">
        <v>3.5625689802925501E-6</v>
      </c>
      <c r="G818" s="129">
        <v>803</v>
      </c>
      <c r="H818" s="119">
        <v>8.0399999999999991</v>
      </c>
      <c r="I818" s="130">
        <v>3.6381196041727701E-6</v>
      </c>
      <c r="K818" s="129">
        <v>803</v>
      </c>
      <c r="L818" s="119">
        <v>8.0399999999999991</v>
      </c>
      <c r="M818" s="130">
        <v>1.9088402975012501E-5</v>
      </c>
      <c r="O818" s="129">
        <v>803</v>
      </c>
      <c r="P818" s="119">
        <v>8.0399999999999991</v>
      </c>
      <c r="Q818" s="130">
        <v>3.42231296589973E-6</v>
      </c>
      <c r="S818" s="129">
        <v>803</v>
      </c>
      <c r="T818" s="119">
        <v>8.0399999999999991</v>
      </c>
      <c r="U818" s="130">
        <v>2.8568570201339602E-4</v>
      </c>
      <c r="W818" s="129">
        <v>803</v>
      </c>
      <c r="X818" s="119">
        <v>8.0399999999999991</v>
      </c>
      <c r="Y818" s="130">
        <v>3.9259374605030797E-5</v>
      </c>
    </row>
    <row r="819" spans="3:25" x14ac:dyDescent="0.25">
      <c r="C819" s="129">
        <v>804</v>
      </c>
      <c r="D819" s="118">
        <v>8.0500000000000007</v>
      </c>
      <c r="E819" s="130">
        <v>3.5538392319420801E-6</v>
      </c>
      <c r="G819" s="129">
        <v>804</v>
      </c>
      <c r="H819" s="119">
        <v>8.0500000000000007</v>
      </c>
      <c r="I819" s="130">
        <v>3.62935301221124E-6</v>
      </c>
      <c r="K819" s="129">
        <v>804</v>
      </c>
      <c r="L819" s="119">
        <v>8.0500000000000007</v>
      </c>
      <c r="M819" s="130">
        <v>1.9042356323635899E-5</v>
      </c>
      <c r="O819" s="129">
        <v>804</v>
      </c>
      <c r="P819" s="119">
        <v>8.0500000000000007</v>
      </c>
      <c r="Q819" s="130">
        <v>3.4140689816228598E-6</v>
      </c>
      <c r="S819" s="129">
        <v>804</v>
      </c>
      <c r="T819" s="119">
        <v>8.0500000000000007</v>
      </c>
      <c r="U819" s="130">
        <v>2.8501969265718802E-4</v>
      </c>
      <c r="W819" s="129">
        <v>804</v>
      </c>
      <c r="X819" s="119">
        <v>8.0500000000000007</v>
      </c>
      <c r="Y819" s="130">
        <v>3.9163695453198797E-5</v>
      </c>
    </row>
    <row r="820" spans="3:25" x14ac:dyDescent="0.25">
      <c r="C820" s="129">
        <v>805</v>
      </c>
      <c r="D820" s="118">
        <v>8.06</v>
      </c>
      <c r="E820" s="130">
        <v>3.54514148217448E-6</v>
      </c>
      <c r="G820" s="129">
        <v>805</v>
      </c>
      <c r="H820" s="119">
        <v>8.06</v>
      </c>
      <c r="I820" s="130">
        <v>3.6206178554465699E-6</v>
      </c>
      <c r="K820" s="129">
        <v>805</v>
      </c>
      <c r="L820" s="119">
        <v>8.06</v>
      </c>
      <c r="M820" s="130">
        <v>1.8996475033204401E-5</v>
      </c>
      <c r="O820" s="129">
        <v>805</v>
      </c>
      <c r="P820" s="119">
        <v>8.06</v>
      </c>
      <c r="Q820" s="130">
        <v>3.4058545484782599E-6</v>
      </c>
      <c r="S820" s="129">
        <v>805</v>
      </c>
      <c r="T820" s="119">
        <v>8.06</v>
      </c>
      <c r="U820" s="130">
        <v>2.8435596849364701E-4</v>
      </c>
      <c r="W820" s="129">
        <v>805</v>
      </c>
      <c r="X820" s="119">
        <v>8.06</v>
      </c>
      <c r="Y820" s="130">
        <v>3.9068364566215303E-5</v>
      </c>
    </row>
    <row r="821" spans="3:25" x14ac:dyDescent="0.25">
      <c r="C821" s="129">
        <v>806</v>
      </c>
      <c r="D821" s="118">
        <v>8.07</v>
      </c>
      <c r="E821" s="130">
        <v>3.5364755748490701E-6</v>
      </c>
      <c r="G821" s="129">
        <v>806</v>
      </c>
      <c r="H821" s="119">
        <v>8.07</v>
      </c>
      <c r="I821" s="130">
        <v>3.6119139848271599E-6</v>
      </c>
      <c r="K821" s="129">
        <v>806</v>
      </c>
      <c r="L821" s="119">
        <v>8.07</v>
      </c>
      <c r="M821" s="130">
        <v>1.8950758318223499E-5</v>
      </c>
      <c r="O821" s="129">
        <v>806</v>
      </c>
      <c r="P821" s="119">
        <v>8.07</v>
      </c>
      <c r="Q821" s="130">
        <v>3.3976695264192901E-6</v>
      </c>
      <c r="S821" s="129">
        <v>806</v>
      </c>
      <c r="T821" s="119">
        <v>8.07</v>
      </c>
      <c r="U821" s="130">
        <v>2.8369451928375898E-4</v>
      </c>
      <c r="W821" s="129">
        <v>806</v>
      </c>
      <c r="X821" s="119">
        <v>8.07</v>
      </c>
      <c r="Y821" s="130">
        <v>3.8973380258371497E-5</v>
      </c>
    </row>
    <row r="822" spans="3:25" x14ac:dyDescent="0.25">
      <c r="C822" s="129">
        <v>807</v>
      </c>
      <c r="D822" s="118">
        <v>8.08</v>
      </c>
      <c r="E822" s="130">
        <v>3.5278413547772902E-6</v>
      </c>
      <c r="G822" s="129">
        <v>807</v>
      </c>
      <c r="H822" s="119">
        <v>8.08</v>
      </c>
      <c r="I822" s="130">
        <v>3.6032412521771699E-6</v>
      </c>
      <c r="K822" s="129">
        <v>807</v>
      </c>
      <c r="L822" s="119">
        <v>8.08</v>
      </c>
      <c r="M822" s="130">
        <v>1.8905205397823301E-5</v>
      </c>
      <c r="O822" s="129">
        <v>807</v>
      </c>
      <c r="P822" s="119">
        <v>8.08</v>
      </c>
      <c r="Q822" s="130">
        <v>3.3895137762214101E-6</v>
      </c>
      <c r="S822" s="129">
        <v>807</v>
      </c>
      <c r="T822" s="119">
        <v>8.08</v>
      </c>
      <c r="U822" s="130">
        <v>2.8303533484451703E-4</v>
      </c>
      <c r="W822" s="129">
        <v>807</v>
      </c>
      <c r="X822" s="119">
        <v>8.08</v>
      </c>
      <c r="Y822" s="130">
        <v>3.8878740854150898E-5</v>
      </c>
    </row>
    <row r="823" spans="3:25" x14ac:dyDescent="0.25">
      <c r="C823" s="129">
        <v>808</v>
      </c>
      <c r="D823" s="118">
        <v>8.09</v>
      </c>
      <c r="E823" s="130">
        <v>3.51923866771583E-6</v>
      </c>
      <c r="G823" s="129">
        <v>808</v>
      </c>
      <c r="H823" s="119">
        <v>8.09</v>
      </c>
      <c r="I823" s="130">
        <v>3.5945995101903101E-6</v>
      </c>
      <c r="K823" s="129">
        <v>808</v>
      </c>
      <c r="L823" s="119">
        <v>8.09</v>
      </c>
      <c r="M823" s="130">
        <v>1.8859815495726401E-5</v>
      </c>
      <c r="O823" s="129">
        <v>808</v>
      </c>
      <c r="P823" s="119">
        <v>8.09</v>
      </c>
      <c r="Q823" s="130">
        <v>3.38138715947649E-6</v>
      </c>
      <c r="S823" s="129">
        <v>808</v>
      </c>
      <c r="T823" s="119">
        <v>8.09</v>
      </c>
      <c r="U823" s="130">
        <v>2.8237840504856198E-4</v>
      </c>
      <c r="W823" s="129">
        <v>808</v>
      </c>
      <c r="X823" s="119">
        <v>8.09</v>
      </c>
      <c r="Y823" s="130">
        <v>3.8784444688154199E-5</v>
      </c>
    </row>
    <row r="824" spans="3:25" x14ac:dyDescent="0.25">
      <c r="C824" s="129">
        <v>809</v>
      </c>
      <c r="D824" s="118">
        <v>8.1</v>
      </c>
      <c r="E824" s="130">
        <v>3.51066736035962E-6</v>
      </c>
      <c r="G824" s="129">
        <v>809</v>
      </c>
      <c r="H824" s="119">
        <v>8.1</v>
      </c>
      <c r="I824" s="130">
        <v>3.5859886124238801E-6</v>
      </c>
      <c r="K824" s="129">
        <v>809</v>
      </c>
      <c r="L824" s="119">
        <v>8.1</v>
      </c>
      <c r="M824" s="130">
        <v>1.88145878402149E-5</v>
      </c>
      <c r="O824" s="129">
        <v>809</v>
      </c>
      <c r="P824" s="119">
        <v>8.1</v>
      </c>
      <c r="Q824" s="130">
        <v>3.3732895385870399E-6</v>
      </c>
      <c r="S824" s="129">
        <v>809</v>
      </c>
      <c r="T824" s="119">
        <v>8.1</v>
      </c>
      <c r="U824" s="130">
        <v>2.8172371982383498E-4</v>
      </c>
      <c r="W824" s="129">
        <v>809</v>
      </c>
      <c r="X824" s="119">
        <v>8.1</v>
      </c>
      <c r="Y824" s="130">
        <v>3.8690490105026601E-5</v>
      </c>
    </row>
    <row r="825" spans="3:25" x14ac:dyDescent="0.25">
      <c r="C825" s="129">
        <v>810</v>
      </c>
      <c r="D825" s="118">
        <v>8.11</v>
      </c>
      <c r="E825" s="130">
        <v>3.5021272803350898E-6</v>
      </c>
      <c r="G825" s="129">
        <v>810</v>
      </c>
      <c r="H825" s="119">
        <v>8.11</v>
      </c>
      <c r="I825" s="130">
        <v>3.5774084132927E-6</v>
      </c>
      <c r="K825" s="129">
        <v>810</v>
      </c>
      <c r="L825" s="119">
        <v>8.11</v>
      </c>
      <c r="M825" s="130">
        <v>1.8769521664099199E-5</v>
      </c>
      <c r="O825" s="129">
        <v>810</v>
      </c>
      <c r="P825" s="119">
        <v>8.11</v>
      </c>
      <c r="Q825" s="130">
        <v>3.3652207767606601E-6</v>
      </c>
      <c r="S825" s="129">
        <v>810</v>
      </c>
      <c r="T825" s="119">
        <v>8.11</v>
      </c>
      <c r="U825" s="130">
        <v>2.8107126915321798E-4</v>
      </c>
      <c r="W825" s="129">
        <v>810</v>
      </c>
      <c r="X825" s="119">
        <v>8.11</v>
      </c>
      <c r="Y825" s="130">
        <v>3.8596875459384797E-5</v>
      </c>
    </row>
    <row r="826" spans="3:25" x14ac:dyDescent="0.25">
      <c r="C826" s="129">
        <v>811</v>
      </c>
      <c r="D826" s="118">
        <v>8.1199999999999992</v>
      </c>
      <c r="E826" s="130">
        <v>3.4936182761932498E-6</v>
      </c>
      <c r="G826" s="129">
        <v>811</v>
      </c>
      <c r="H826" s="119">
        <v>8.1199999999999992</v>
      </c>
      <c r="I826" s="130">
        <v>3.5688587680631198E-6</v>
      </c>
      <c r="K826" s="129">
        <v>811</v>
      </c>
      <c r="L826" s="119">
        <v>8.1199999999999992</v>
      </c>
      <c r="M826" s="130">
        <v>1.87246162046862E-5</v>
      </c>
      <c r="O826" s="129">
        <v>811</v>
      </c>
      <c r="P826" s="119">
        <v>8.1199999999999992</v>
      </c>
      <c r="Q826" s="130">
        <v>3.3571807380043601E-6</v>
      </c>
      <c r="S826" s="129">
        <v>811</v>
      </c>
      <c r="T826" s="119">
        <v>8.1199999999999992</v>
      </c>
      <c r="U826" s="130">
        <v>2.8042104307418299E-4</v>
      </c>
      <c r="W826" s="129">
        <v>811</v>
      </c>
      <c r="X826" s="119">
        <v>8.1199999999999992</v>
      </c>
      <c r="Y826" s="130">
        <v>3.8503599115744903E-5</v>
      </c>
    </row>
    <row r="827" spans="3:25" x14ac:dyDescent="0.25">
      <c r="C827" s="129">
        <v>812</v>
      </c>
      <c r="D827" s="118">
        <v>8.1300000000000008</v>
      </c>
      <c r="E827" s="130">
        <v>3.485140197403E-6</v>
      </c>
      <c r="G827" s="129">
        <v>812</v>
      </c>
      <c r="H827" s="119">
        <v>8.1300000000000008</v>
      </c>
      <c r="I827" s="130">
        <v>3.5603395328471298E-6</v>
      </c>
      <c r="K827" s="129">
        <v>812</v>
      </c>
      <c r="L827" s="119">
        <v>8.1300000000000008</v>
      </c>
      <c r="M827" s="130">
        <v>1.86798707037481E-5</v>
      </c>
      <c r="O827" s="129">
        <v>812</v>
      </c>
      <c r="P827" s="119">
        <v>8.1300000000000008</v>
      </c>
      <c r="Q827" s="130">
        <v>3.3491692871190599E-6</v>
      </c>
      <c r="S827" s="129">
        <v>812</v>
      </c>
      <c r="T827" s="119">
        <v>8.1300000000000008</v>
      </c>
      <c r="U827" s="130">
        <v>2.79773031678454E-4</v>
      </c>
      <c r="W827" s="129">
        <v>812</v>
      </c>
      <c r="X827" s="119">
        <v>8.1300000000000008</v>
      </c>
      <c r="Y827" s="130">
        <v>3.8410659448450599E-5</v>
      </c>
    </row>
    <row r="828" spans="3:25" x14ac:dyDescent="0.25">
      <c r="C828" s="129">
        <v>813</v>
      </c>
      <c r="D828" s="118">
        <v>8.14</v>
      </c>
      <c r="E828" s="130">
        <v>3.4766928943445098E-6</v>
      </c>
      <c r="G828" s="129">
        <v>813</v>
      </c>
      <c r="H828" s="119">
        <v>8.14</v>
      </c>
      <c r="I828" s="130">
        <v>3.5518505645965099E-6</v>
      </c>
      <c r="K828" s="129">
        <v>813</v>
      </c>
      <c r="L828" s="119">
        <v>8.14</v>
      </c>
      <c r="M828" s="130">
        <v>1.8635284407491099E-5</v>
      </c>
      <c r="O828" s="129">
        <v>813</v>
      </c>
      <c r="P828" s="119">
        <v>8.14</v>
      </c>
      <c r="Q828" s="130">
        <v>3.3411862896940698E-6</v>
      </c>
      <c r="S828" s="129">
        <v>813</v>
      </c>
      <c r="T828" s="119">
        <v>8.14</v>
      </c>
      <c r="U828" s="130">
        <v>2.7912722511165197E-4</v>
      </c>
      <c r="W828" s="129">
        <v>813</v>
      </c>
      <c r="X828" s="119">
        <v>8.14</v>
      </c>
      <c r="Y828" s="130">
        <v>3.83180548416025E-5</v>
      </c>
    </row>
    <row r="829" spans="3:25" x14ac:dyDescent="0.25">
      <c r="C829" s="129">
        <v>814</v>
      </c>
      <c r="D829" s="118">
        <v>8.15</v>
      </c>
      <c r="E829" s="130">
        <v>3.46827621830246E-6</v>
      </c>
      <c r="G829" s="129">
        <v>814</v>
      </c>
      <c r="H829" s="119">
        <v>8.15</v>
      </c>
      <c r="I829" s="130">
        <v>3.5433917210969101E-6</v>
      </c>
      <c r="K829" s="129">
        <v>814</v>
      </c>
      <c r="L829" s="119">
        <v>8.15</v>
      </c>
      <c r="M829" s="130">
        <v>1.85908565665249E-5</v>
      </c>
      <c r="O829" s="129">
        <v>814</v>
      </c>
      <c r="P829" s="119">
        <v>8.15</v>
      </c>
      <c r="Q829" s="130">
        <v>3.33323161210163E-6</v>
      </c>
      <c r="S829" s="129">
        <v>814</v>
      </c>
      <c r="T829" s="119">
        <v>8.15</v>
      </c>
      <c r="U829" s="130">
        <v>2.78483613572956E-4</v>
      </c>
      <c r="W829" s="129">
        <v>814</v>
      </c>
      <c r="X829" s="119">
        <v>8.15</v>
      </c>
      <c r="Y829" s="130">
        <v>3.82257836889876E-5</v>
      </c>
    </row>
    <row r="830" spans="3:25" x14ac:dyDescent="0.25">
      <c r="C830" s="129">
        <v>815</v>
      </c>
      <c r="D830" s="118">
        <v>8.16</v>
      </c>
      <c r="E830" s="130">
        <v>3.4598900214595698E-6</v>
      </c>
      <c r="G830" s="129">
        <v>815</v>
      </c>
      <c r="H830" s="119">
        <v>8.16</v>
      </c>
      <c r="I830" s="130">
        <v>3.5349628609621701E-6</v>
      </c>
      <c r="K830" s="129">
        <v>815</v>
      </c>
      <c r="L830" s="119">
        <v>8.16</v>
      </c>
      <c r="M830" s="130">
        <v>1.85465864358317E-5</v>
      </c>
      <c r="O830" s="129">
        <v>815</v>
      </c>
      <c r="P830" s="119">
        <v>8.16</v>
      </c>
      <c r="Q830" s="130">
        <v>3.32530512149149E-6</v>
      </c>
      <c r="S830" s="129">
        <v>815</v>
      </c>
      <c r="T830" s="119">
        <v>8.16</v>
      </c>
      <c r="U830" s="130">
        <v>2.7784218731476601E-4</v>
      </c>
      <c r="W830" s="129">
        <v>815</v>
      </c>
      <c r="X830" s="119">
        <v>8.16</v>
      </c>
      <c r="Y830" s="130">
        <v>3.8133844394009503E-5</v>
      </c>
    </row>
    <row r="831" spans="3:25" x14ac:dyDescent="0.25">
      <c r="C831" s="129">
        <v>816</v>
      </c>
      <c r="D831" s="118">
        <v>8.17</v>
      </c>
      <c r="E831" s="130">
        <v>3.45153415689007E-6</v>
      </c>
      <c r="G831" s="129">
        <v>816</v>
      </c>
      <c r="H831" s="119">
        <v>8.17</v>
      </c>
      <c r="I831" s="130">
        <v>3.5265638436285502E-6</v>
      </c>
      <c r="K831" s="129">
        <v>816</v>
      </c>
      <c r="L831" s="119">
        <v>8.17</v>
      </c>
      <c r="M831" s="130">
        <v>1.8502473274736099E-5</v>
      </c>
      <c r="O831" s="129">
        <v>816</v>
      </c>
      <c r="P831" s="119">
        <v>8.17</v>
      </c>
      <c r="Q831" s="130">
        <v>3.3174066857855E-6</v>
      </c>
      <c r="S831" s="129">
        <v>816</v>
      </c>
      <c r="T831" s="119">
        <v>8.17</v>
      </c>
      <c r="U831" s="130">
        <v>2.77202936642363E-4</v>
      </c>
      <c r="W831" s="129">
        <v>816</v>
      </c>
      <c r="X831" s="119">
        <v>8.17</v>
      </c>
      <c r="Y831" s="130">
        <v>3.8042235369619302E-5</v>
      </c>
    </row>
    <row r="832" spans="3:25" x14ac:dyDescent="0.25">
      <c r="C832" s="129">
        <v>817</v>
      </c>
      <c r="D832" s="118">
        <v>8.18</v>
      </c>
      <c r="E832" s="130">
        <v>3.44320847855319E-6</v>
      </c>
      <c r="G832" s="129">
        <v>817</v>
      </c>
      <c r="H832" s="119">
        <v>8.18</v>
      </c>
      <c r="I832" s="130">
        <v>3.518194529349E-6</v>
      </c>
      <c r="K832" s="129">
        <v>817</v>
      </c>
      <c r="L832" s="119">
        <v>8.18</v>
      </c>
      <c r="M832" s="130">
        <v>1.8458516346875001E-5</v>
      </c>
      <c r="O832" s="129">
        <v>817</v>
      </c>
      <c r="P832" s="119">
        <v>8.18</v>
      </c>
      <c r="Q832" s="130">
        <v>3.3095361736723401E-6</v>
      </c>
      <c r="S832" s="129">
        <v>817</v>
      </c>
      <c r="T832" s="119">
        <v>8.18</v>
      </c>
      <c r="U832" s="130">
        <v>2.7656585191356898E-4</v>
      </c>
      <c r="W832" s="129">
        <v>817</v>
      </c>
      <c r="X832" s="119">
        <v>8.18</v>
      </c>
      <c r="Y832" s="130">
        <v>3.7950955038247102E-5</v>
      </c>
    </row>
    <row r="833" spans="3:25" x14ac:dyDescent="0.25">
      <c r="C833" s="129">
        <v>818</v>
      </c>
      <c r="D833" s="118">
        <v>8.19</v>
      </c>
      <c r="E833" s="130">
        <v>3.4349128412868302E-6</v>
      </c>
      <c r="G833" s="129">
        <v>818</v>
      </c>
      <c r="H833" s="119">
        <v>8.19</v>
      </c>
      <c r="I833" s="130">
        <v>3.5098547791875899E-6</v>
      </c>
      <c r="K833" s="129">
        <v>818</v>
      </c>
      <c r="L833" s="119">
        <v>8.19</v>
      </c>
      <c r="M833" s="130">
        <v>1.8414714920167602E-5</v>
      </c>
      <c r="O833" s="129">
        <v>818</v>
      </c>
      <c r="P833" s="119">
        <v>8.19</v>
      </c>
      <c r="Q833" s="130">
        <v>3.30169345460217E-6</v>
      </c>
      <c r="S833" s="129">
        <v>818</v>
      </c>
      <c r="T833" s="119">
        <v>8.19</v>
      </c>
      <c r="U833" s="130">
        <v>2.7593092353842702E-4</v>
      </c>
      <c r="W833" s="129">
        <v>818</v>
      </c>
      <c r="X833" s="119">
        <v>8.19</v>
      </c>
      <c r="Y833" s="130">
        <v>3.7860001831733699E-5</v>
      </c>
    </row>
    <row r="834" spans="3:25" x14ac:dyDescent="0.25">
      <c r="C834" s="129">
        <v>819</v>
      </c>
      <c r="D834" s="118">
        <v>8.1999999999999993</v>
      </c>
      <c r="E834" s="130">
        <v>3.4266471008011599E-6</v>
      </c>
      <c r="G834" s="129">
        <v>819</v>
      </c>
      <c r="H834" s="119">
        <v>8.1999999999999993</v>
      </c>
      <c r="I834" s="130">
        <v>3.5015444550138501E-6</v>
      </c>
      <c r="K834" s="129">
        <v>819</v>
      </c>
      <c r="L834" s="119">
        <v>8.1999999999999993</v>
      </c>
      <c r="M834" s="130">
        <v>1.8371068266786E-5</v>
      </c>
      <c r="O834" s="129">
        <v>819</v>
      </c>
      <c r="P834" s="119">
        <v>8.1999999999999993</v>
      </c>
      <c r="Q834" s="130">
        <v>3.2938783987814401E-6</v>
      </c>
      <c r="S834" s="129">
        <v>819</v>
      </c>
      <c r="T834" s="119">
        <v>8.1999999999999993</v>
      </c>
      <c r="U834" s="130">
        <v>2.7529814197885499E-4</v>
      </c>
      <c r="W834" s="129">
        <v>819</v>
      </c>
      <c r="X834" s="119">
        <v>8.1999999999999993</v>
      </c>
      <c r="Y834" s="130">
        <v>3.7769374191263197E-5</v>
      </c>
    </row>
    <row r="835" spans="3:25" x14ac:dyDescent="0.25">
      <c r="C835" s="129">
        <v>820</v>
      </c>
      <c r="D835" s="118">
        <v>8.2100000000000009</v>
      </c>
      <c r="E835" s="130">
        <v>3.4184111136723198E-6</v>
      </c>
      <c r="G835" s="129">
        <v>820</v>
      </c>
      <c r="H835" s="119">
        <v>8.2100000000000009</v>
      </c>
      <c r="I835" s="130">
        <v>3.4932634194972499E-6</v>
      </c>
      <c r="K835" s="129">
        <v>820</v>
      </c>
      <c r="L835" s="119">
        <v>8.2100000000000009</v>
      </c>
      <c r="M835" s="130">
        <v>1.8327575663125701E-5</v>
      </c>
      <c r="O835" s="129">
        <v>820</v>
      </c>
      <c r="P835" s="119">
        <v>8.2100000000000009</v>
      </c>
      <c r="Q835" s="130">
        <v>3.2860908771676101E-6</v>
      </c>
      <c r="S835" s="129">
        <v>820</v>
      </c>
      <c r="T835" s="119">
        <v>8.2100000000000009</v>
      </c>
      <c r="U835" s="130">
        <v>2.7466749774833097E-4</v>
      </c>
      <c r="W835" s="129">
        <v>820</v>
      </c>
      <c r="X835" s="119">
        <v>8.2100000000000009</v>
      </c>
      <c r="Y835" s="130">
        <v>3.7679070567296502E-5</v>
      </c>
    </row>
    <row r="836" spans="3:25" x14ac:dyDescent="0.25">
      <c r="C836" s="129">
        <v>821</v>
      </c>
      <c r="D836" s="118">
        <v>8.2200000000000006</v>
      </c>
      <c r="E836" s="130">
        <v>3.4102047373362002E-6</v>
      </c>
      <c r="G836" s="129">
        <v>821</v>
      </c>
      <c r="H836" s="119">
        <v>8.2200000000000006</v>
      </c>
      <c r="I836" s="130">
        <v>3.48501153610168E-6</v>
      </c>
      <c r="K836" s="129">
        <v>821</v>
      </c>
      <c r="L836" s="119">
        <v>8.2200000000000006</v>
      </c>
      <c r="M836" s="130">
        <v>1.8284236389776301E-5</v>
      </c>
      <c r="O836" s="129">
        <v>821</v>
      </c>
      <c r="P836" s="119">
        <v>8.2200000000000006</v>
      </c>
      <c r="Q836" s="130">
        <v>3.2783307614640598E-6</v>
      </c>
      <c r="S836" s="129">
        <v>821</v>
      </c>
      <c r="T836" s="119">
        <v>8.2200000000000006</v>
      </c>
      <c r="U836" s="130">
        <v>2.7403898141155998E-4</v>
      </c>
      <c r="W836" s="129">
        <v>821</v>
      </c>
      <c r="X836" s="119">
        <v>8.2200000000000006</v>
      </c>
      <c r="Y836" s="130">
        <v>3.7589089419504599E-5</v>
      </c>
    </row>
    <row r="837" spans="3:25" x14ac:dyDescent="0.25">
      <c r="C837" s="129">
        <v>822</v>
      </c>
      <c r="D837" s="118">
        <v>8.23</v>
      </c>
      <c r="E837" s="130">
        <v>3.40202783008225E-6</v>
      </c>
      <c r="G837" s="129">
        <v>822</v>
      </c>
      <c r="H837" s="119">
        <v>8.23</v>
      </c>
      <c r="I837" s="130">
        <v>3.4767886690799902E-6</v>
      </c>
      <c r="K837" s="129">
        <v>822</v>
      </c>
      <c r="L837" s="119">
        <v>8.23</v>
      </c>
      <c r="M837" s="130">
        <v>1.8241049731492901E-5</v>
      </c>
      <c r="O837" s="129">
        <v>822</v>
      </c>
      <c r="P837" s="119">
        <v>8.23</v>
      </c>
      <c r="Q837" s="130">
        <v>3.27059792411489E-6</v>
      </c>
      <c r="S837" s="129">
        <v>822</v>
      </c>
      <c r="T837" s="119">
        <v>8.23</v>
      </c>
      <c r="U837" s="130">
        <v>2.7341258358415198E-4</v>
      </c>
      <c r="W837" s="129">
        <v>822</v>
      </c>
      <c r="X837" s="119">
        <v>8.23</v>
      </c>
      <c r="Y837" s="130">
        <v>3.7499429216702702E-5</v>
      </c>
    </row>
    <row r="838" spans="3:25" x14ac:dyDescent="0.25">
      <c r="C838" s="129">
        <v>823</v>
      </c>
      <c r="D838" s="118">
        <v>8.24</v>
      </c>
      <c r="E838" s="130">
        <v>3.3938802510473401E-6</v>
      </c>
      <c r="G838" s="129">
        <v>823</v>
      </c>
      <c r="H838" s="119">
        <v>8.24</v>
      </c>
      <c r="I838" s="130">
        <v>3.4685946834685702E-6</v>
      </c>
      <c r="K838" s="129">
        <v>823</v>
      </c>
      <c r="L838" s="119">
        <v>8.24</v>
      </c>
      <c r="M838" s="130">
        <v>1.8198014977167199E-5</v>
      </c>
      <c r="O838" s="129">
        <v>823</v>
      </c>
      <c r="P838" s="119">
        <v>8.24</v>
      </c>
      <c r="Q838" s="130">
        <v>3.2628922382999099E-6</v>
      </c>
      <c r="S838" s="129">
        <v>823</v>
      </c>
      <c r="T838" s="119">
        <v>8.24</v>
      </c>
      <c r="U838" s="130">
        <v>2.7278829493230502E-4</v>
      </c>
      <c r="W838" s="129">
        <v>823</v>
      </c>
      <c r="X838" s="119">
        <v>8.24</v>
      </c>
      <c r="Y838" s="130">
        <v>3.7410088436785499E-5</v>
      </c>
    </row>
    <row r="839" spans="3:25" x14ac:dyDescent="0.25">
      <c r="C839" s="129">
        <v>824</v>
      </c>
      <c r="D839" s="118">
        <v>8.25</v>
      </c>
      <c r="E839" s="130">
        <v>3.3857618602096199E-6</v>
      </c>
      <c r="G839" s="129">
        <v>824</v>
      </c>
      <c r="H839" s="119">
        <v>8.25</v>
      </c>
      <c r="I839" s="130">
        <v>3.4604294450819499E-6</v>
      </c>
      <c r="K839" s="129">
        <v>824</v>
      </c>
      <c r="L839" s="119">
        <v>8.25</v>
      </c>
      <c r="M839" s="130">
        <v>1.8155131419798998E-5</v>
      </c>
      <c r="O839" s="129">
        <v>824</v>
      </c>
      <c r="P839" s="119">
        <v>8.25</v>
      </c>
      <c r="Q839" s="130">
        <v>3.25521357792956E-6</v>
      </c>
      <c r="S839" s="129">
        <v>824</v>
      </c>
      <c r="T839" s="119">
        <v>8.25</v>
      </c>
      <c r="U839" s="130">
        <v>2.7216610617248E-4</v>
      </c>
      <c r="W839" s="129">
        <v>824</v>
      </c>
      <c r="X839" s="119">
        <v>8.25</v>
      </c>
      <c r="Y839" s="130">
        <v>3.7321065566662001E-5</v>
      </c>
    </row>
    <row r="840" spans="3:25" x14ac:dyDescent="0.25">
      <c r="C840" s="129">
        <v>825</v>
      </c>
      <c r="D840" s="118">
        <v>8.26</v>
      </c>
      <c r="E840" s="130">
        <v>3.3776725183825899E-6</v>
      </c>
      <c r="G840" s="129">
        <v>825</v>
      </c>
      <c r="H840" s="119">
        <v>8.26</v>
      </c>
      <c r="I840" s="130">
        <v>3.4522928205074898E-6</v>
      </c>
      <c r="K840" s="129">
        <v>825</v>
      </c>
      <c r="L840" s="119">
        <v>8.26</v>
      </c>
      <c r="M840" s="130">
        <v>1.8112398356467999E-5</v>
      </c>
      <c r="O840" s="129">
        <v>825</v>
      </c>
      <c r="P840" s="119">
        <v>8.26</v>
      </c>
      <c r="Q840" s="130">
        <v>3.2475618176398901E-6</v>
      </c>
      <c r="S840" s="129">
        <v>825</v>
      </c>
      <c r="T840" s="119">
        <v>8.26</v>
      </c>
      <c r="U840" s="130">
        <v>2.7154600807108802E-4</v>
      </c>
      <c r="W840" s="129">
        <v>825</v>
      </c>
      <c r="X840" s="119">
        <v>8.26</v>
      </c>
      <c r="Y840" s="130">
        <v>3.7232359102191802E-5</v>
      </c>
    </row>
    <row r="841" spans="3:25" x14ac:dyDescent="0.25">
      <c r="C841" s="129">
        <v>826</v>
      </c>
      <c r="D841" s="118">
        <v>8.27</v>
      </c>
      <c r="E841" s="130">
        <v>3.3696120872090001E-6</v>
      </c>
      <c r="G841" s="129">
        <v>826</v>
      </c>
      <c r="H841" s="119">
        <v>8.27</v>
      </c>
      <c r="I841" s="130">
        <v>3.4441846771000899E-6</v>
      </c>
      <c r="K841" s="129">
        <v>826</v>
      </c>
      <c r="L841" s="119">
        <v>8.27</v>
      </c>
      <c r="M841" s="130">
        <v>1.8069815088306199E-5</v>
      </c>
      <c r="O841" s="129">
        <v>826</v>
      </c>
      <c r="P841" s="119">
        <v>8.27</v>
      </c>
      <c r="Q841" s="130">
        <v>3.2399368327876401E-6</v>
      </c>
      <c r="S841" s="129">
        <v>826</v>
      </c>
      <c r="T841" s="119">
        <v>8.27</v>
      </c>
      <c r="U841" s="130">
        <v>2.7092799144417601E-4</v>
      </c>
      <c r="W841" s="129">
        <v>826</v>
      </c>
      <c r="X841" s="119">
        <v>8.27</v>
      </c>
      <c r="Y841" s="130">
        <v>3.7143967548121097E-5</v>
      </c>
    </row>
    <row r="842" spans="3:25" x14ac:dyDescent="0.25">
      <c r="C842" s="129">
        <v>827</v>
      </c>
      <c r="D842" s="118">
        <v>8.2799999999999994</v>
      </c>
      <c r="E842" s="130">
        <v>3.361580429155E-6</v>
      </c>
      <c r="G842" s="129">
        <v>827</v>
      </c>
      <c r="H842" s="119">
        <v>8.2799999999999994</v>
      </c>
      <c r="I842" s="130">
        <v>3.4361048829769002E-6</v>
      </c>
      <c r="K842" s="129">
        <v>827</v>
      </c>
      <c r="L842" s="119">
        <v>8.2799999999999994</v>
      </c>
      <c r="M842" s="130">
        <v>1.8027380920469499E-5</v>
      </c>
      <c r="O842" s="129">
        <v>827</v>
      </c>
      <c r="P842" s="119">
        <v>8.2799999999999994</v>
      </c>
      <c r="Q842" s="130">
        <v>3.23233849944525E-6</v>
      </c>
      <c r="S842" s="129">
        <v>827</v>
      </c>
      <c r="T842" s="119">
        <v>8.2799999999999994</v>
      </c>
      <c r="U842" s="130">
        <v>2.70312047157115E-4</v>
      </c>
      <c r="W842" s="129">
        <v>827</v>
      </c>
      <c r="X842" s="119">
        <v>8.2799999999999994</v>
      </c>
      <c r="Y842" s="130">
        <v>3.7055889418019998E-5</v>
      </c>
    </row>
    <row r="843" spans="3:25" x14ac:dyDescent="0.25">
      <c r="C843" s="129">
        <v>828</v>
      </c>
      <c r="D843" s="118">
        <v>8.2899999999999991</v>
      </c>
      <c r="E843" s="130">
        <v>3.3535774075042E-6</v>
      </c>
      <c r="G843" s="129">
        <v>828</v>
      </c>
      <c r="H843" s="119">
        <v>8.2899999999999991</v>
      </c>
      <c r="I843" s="130">
        <v>3.4280533070121401E-6</v>
      </c>
      <c r="K843" s="129">
        <v>828</v>
      </c>
      <c r="L843" s="119">
        <v>8.2899999999999991</v>
      </c>
      <c r="M843" s="130">
        <v>1.79850951621103E-5</v>
      </c>
      <c r="O843" s="129">
        <v>828</v>
      </c>
      <c r="P843" s="119">
        <v>8.2899999999999991</v>
      </c>
      <c r="Q843" s="130">
        <v>3.2247666943960499E-6</v>
      </c>
      <c r="S843" s="129">
        <v>828</v>
      </c>
      <c r="T843" s="119">
        <v>8.2899999999999991</v>
      </c>
      <c r="U843" s="130">
        <v>2.6969816612428698E-4</v>
      </c>
      <c r="W843" s="129">
        <v>828</v>
      </c>
      <c r="X843" s="119">
        <v>8.2899999999999991</v>
      </c>
      <c r="Y843" s="130">
        <v>3.69681232342197E-5</v>
      </c>
    </row>
    <row r="844" spans="3:25" x14ac:dyDescent="0.25">
      <c r="C844" s="129">
        <v>829</v>
      </c>
      <c r="D844" s="118">
        <v>8.3000000000000007</v>
      </c>
      <c r="E844" s="130">
        <v>3.3456028863519001E-6</v>
      </c>
      <c r="G844" s="129">
        <v>829</v>
      </c>
      <c r="H844" s="119">
        <v>8.3000000000000007</v>
      </c>
      <c r="I844" s="130">
        <v>3.42002981883192E-6</v>
      </c>
      <c r="K844" s="129">
        <v>829</v>
      </c>
      <c r="L844" s="119">
        <v>8.3000000000000007</v>
      </c>
      <c r="M844" s="130">
        <v>1.7942961973316799E-5</v>
      </c>
      <c r="O844" s="129">
        <v>829</v>
      </c>
      <c r="P844" s="119">
        <v>8.3000000000000007</v>
      </c>
      <c r="Q844" s="130">
        <v>3.21722129512937E-6</v>
      </c>
      <c r="S844" s="129">
        <v>829</v>
      </c>
      <c r="T844" s="119">
        <v>8.3000000000000007</v>
      </c>
      <c r="U844" s="130">
        <v>2.6908633930878499E-4</v>
      </c>
      <c r="W844" s="129">
        <v>829</v>
      </c>
      <c r="X844" s="119">
        <v>8.3000000000000007</v>
      </c>
      <c r="Y844" s="130">
        <v>3.6880667527750597E-5</v>
      </c>
    </row>
    <row r="845" spans="3:25" x14ac:dyDescent="0.25">
      <c r="C845" s="129">
        <v>830</v>
      </c>
      <c r="D845" s="118">
        <v>8.31</v>
      </c>
      <c r="E845" s="130">
        <v>3.3376567305992002E-6</v>
      </c>
      <c r="G845" s="129">
        <v>830</v>
      </c>
      <c r="H845" s="119">
        <v>8.31</v>
      </c>
      <c r="I845" s="130">
        <v>3.4120342888091401E-6</v>
      </c>
      <c r="K845" s="129">
        <v>830</v>
      </c>
      <c r="L845" s="119">
        <v>8.31</v>
      </c>
      <c r="M845" s="130">
        <v>1.7900978270306499E-5</v>
      </c>
      <c r="O845" s="129">
        <v>830</v>
      </c>
      <c r="P845" s="119">
        <v>8.31</v>
      </c>
      <c r="Q845" s="130">
        <v>3.2097021798357199E-6</v>
      </c>
      <c r="S845" s="129">
        <v>830</v>
      </c>
      <c r="T845" s="119">
        <v>8.31</v>
      </c>
      <c r="U845" s="130">
        <v>2.6847655772209802E-4</v>
      </c>
      <c r="W845" s="129">
        <v>830</v>
      </c>
      <c r="X845" s="119">
        <v>8.31</v>
      </c>
      <c r="Y845" s="130">
        <v>3.6793520838280597E-5</v>
      </c>
    </row>
    <row r="846" spans="3:25" x14ac:dyDescent="0.25">
      <c r="C846" s="129">
        <v>831</v>
      </c>
      <c r="D846" s="118">
        <v>8.32</v>
      </c>
      <c r="E846" s="130">
        <v>3.3297388059473701E-6</v>
      </c>
      <c r="G846" s="129">
        <v>831</v>
      </c>
      <c r="H846" s="119">
        <v>8.32</v>
      </c>
      <c r="I846" s="130">
        <v>3.4040665880583598E-6</v>
      </c>
      <c r="K846" s="129">
        <v>831</v>
      </c>
      <c r="L846" s="119">
        <v>8.32</v>
      </c>
      <c r="M846" s="130">
        <v>1.78591408699235E-5</v>
      </c>
      <c r="O846" s="129">
        <v>831</v>
      </c>
      <c r="P846" s="119">
        <v>8.32</v>
      </c>
      <c r="Q846" s="130">
        <v>3.2022092274020498E-6</v>
      </c>
      <c r="S846" s="129">
        <v>831</v>
      </c>
      <c r="T846" s="119">
        <v>8.32</v>
      </c>
      <c r="U846" s="130">
        <v>2.67868812423813E-4</v>
      </c>
      <c r="W846" s="129">
        <v>831</v>
      </c>
      <c r="X846" s="119">
        <v>8.32</v>
      </c>
      <c r="Y846" s="130">
        <v>3.6706681714054297E-5</v>
      </c>
    </row>
    <row r="847" spans="3:25" x14ac:dyDescent="0.25">
      <c r="C847" s="129">
        <v>832</v>
      </c>
      <c r="D847" s="118">
        <v>8.33</v>
      </c>
      <c r="E847" s="130">
        <v>3.32184897889208E-6</v>
      </c>
      <c r="G847" s="129">
        <v>832</v>
      </c>
      <c r="H847" s="119">
        <v>8.33</v>
      </c>
      <c r="I847" s="130">
        <v>3.3961265884307699E-6</v>
      </c>
      <c r="K847" s="129">
        <v>832</v>
      </c>
      <c r="L847" s="119">
        <v>8.33</v>
      </c>
      <c r="M847" s="130">
        <v>1.7817449097490901E-5</v>
      </c>
      <c r="O847" s="129">
        <v>832</v>
      </c>
      <c r="P847" s="119">
        <v>8.33</v>
      </c>
      <c r="Q847" s="130">
        <v>3.1947423174069999E-6</v>
      </c>
      <c r="S847" s="129">
        <v>832</v>
      </c>
      <c r="T847" s="119">
        <v>8.33</v>
      </c>
      <c r="U847" s="130">
        <v>2.6726309452131699E-4</v>
      </c>
      <c r="W847" s="129">
        <v>832</v>
      </c>
      <c r="X847" s="119">
        <v>8.33</v>
      </c>
      <c r="Y847" s="130">
        <v>3.6620148711832601E-5</v>
      </c>
    </row>
    <row r="848" spans="3:25" x14ac:dyDescent="0.25">
      <c r="C848" s="129">
        <v>833</v>
      </c>
      <c r="D848" s="118">
        <v>8.34</v>
      </c>
      <c r="E848" s="130">
        <v>3.3139871167177802E-6</v>
      </c>
      <c r="G848" s="129">
        <v>833</v>
      </c>
      <c r="H848" s="119">
        <v>8.34</v>
      </c>
      <c r="I848" s="130">
        <v>3.3882141625091701E-6</v>
      </c>
      <c r="K848" s="129">
        <v>833</v>
      </c>
      <c r="L848" s="119">
        <v>8.34</v>
      </c>
      <c r="M848" s="130">
        <v>1.77759022821895E-5</v>
      </c>
      <c r="O848" s="129">
        <v>833</v>
      </c>
      <c r="P848" s="119">
        <v>8.34</v>
      </c>
      <c r="Q848" s="130">
        <v>3.1873013301162001E-6</v>
      </c>
      <c r="S848" s="129">
        <v>833</v>
      </c>
      <c r="T848" s="119">
        <v>8.34</v>
      </c>
      <c r="U848" s="130">
        <v>2.6665939516949102E-4</v>
      </c>
      <c r="W848" s="129">
        <v>833</v>
      </c>
      <c r="X848" s="119">
        <v>8.34</v>
      </c>
      <c r="Y848" s="130">
        <v>3.6533920396832199E-5</v>
      </c>
    </row>
    <row r="849" spans="3:25" x14ac:dyDescent="0.25">
      <c r="C849" s="129">
        <v>834</v>
      </c>
      <c r="D849" s="118">
        <v>8.35</v>
      </c>
      <c r="E849" s="130">
        <v>3.3061530874921299E-6</v>
      </c>
      <c r="G849" s="129">
        <v>834</v>
      </c>
      <c r="H849" s="119">
        <v>8.35</v>
      </c>
      <c r="I849" s="130">
        <v>3.3803291836030402E-6</v>
      </c>
      <c r="K849" s="129">
        <v>834</v>
      </c>
      <c r="L849" s="119">
        <v>8.35</v>
      </c>
      <c r="M849" s="130">
        <v>1.7734499757032198E-5</v>
      </c>
      <c r="O849" s="129">
        <v>834</v>
      </c>
      <c r="P849" s="119">
        <v>8.35</v>
      </c>
      <c r="Q849" s="130">
        <v>3.17988614647762E-6</v>
      </c>
      <c r="S849" s="129">
        <v>834</v>
      </c>
      <c r="T849" s="119">
        <v>8.35</v>
      </c>
      <c r="U849" s="130">
        <v>2.6605770557041702E-4</v>
      </c>
      <c r="W849" s="129">
        <v>834</v>
      </c>
      <c r="X849" s="119">
        <v>8.35</v>
      </c>
      <c r="Y849" s="130">
        <v>3.6447995342666603E-5</v>
      </c>
    </row>
    <row r="850" spans="3:25" x14ac:dyDescent="0.25">
      <c r="C850" s="129">
        <v>835</v>
      </c>
      <c r="D850" s="118">
        <v>8.36</v>
      </c>
      <c r="E850" s="130">
        <v>3.2983467600604299E-6</v>
      </c>
      <c r="G850" s="129">
        <v>835</v>
      </c>
      <c r="H850" s="119">
        <v>8.36</v>
      </c>
      <c r="I850" s="130">
        <v>3.3724715257435601E-6</v>
      </c>
      <c r="K850" s="129">
        <v>835</v>
      </c>
      <c r="L850" s="119">
        <v>8.36</v>
      </c>
      <c r="M850" s="130">
        <v>1.7693240858837701E-5</v>
      </c>
      <c r="O850" s="129">
        <v>835</v>
      </c>
      <c r="P850" s="119">
        <v>8.36</v>
      </c>
      <c r="Q850" s="130">
        <v>3.17249664811692E-6</v>
      </c>
      <c r="S850" s="129">
        <v>835</v>
      </c>
      <c r="T850" s="119">
        <v>8.36</v>
      </c>
      <c r="U850" s="130">
        <v>2.6545801697308401E-4</v>
      </c>
      <c r="W850" s="129">
        <v>835</v>
      </c>
      <c r="X850" s="119">
        <v>8.36</v>
      </c>
      <c r="Y850" s="130">
        <v>3.6362372131286901E-5</v>
      </c>
    </row>
    <row r="851" spans="3:25" x14ac:dyDescent="0.25">
      <c r="C851" s="129">
        <v>836</v>
      </c>
      <c r="D851" s="118">
        <v>8.3699999999999992</v>
      </c>
      <c r="E851" s="130">
        <v>3.29056800404007E-6</v>
      </c>
      <c r="G851" s="129">
        <v>836</v>
      </c>
      <c r="H851" s="119">
        <v>8.3699999999999992</v>
      </c>
      <c r="I851" s="130">
        <v>3.3646410636787401E-6</v>
      </c>
      <c r="K851" s="129">
        <v>836</v>
      </c>
      <c r="L851" s="119">
        <v>8.3699999999999992</v>
      </c>
      <c r="M851" s="130">
        <v>1.76521249282045E-5</v>
      </c>
      <c r="O851" s="129">
        <v>836</v>
      </c>
      <c r="P851" s="119">
        <v>8.3699999999999992</v>
      </c>
      <c r="Q851" s="130">
        <v>3.1651327173329301E-6</v>
      </c>
      <c r="S851" s="129">
        <v>836</v>
      </c>
      <c r="T851" s="119">
        <v>8.3699999999999992</v>
      </c>
      <c r="U851" s="130">
        <v>2.6486032067309502E-4</v>
      </c>
      <c r="W851" s="129">
        <v>836</v>
      </c>
      <c r="X851" s="119">
        <v>8.3699999999999992</v>
      </c>
      <c r="Y851" s="130">
        <v>3.6277049352923398E-5</v>
      </c>
    </row>
    <row r="852" spans="3:25" x14ac:dyDescent="0.25">
      <c r="C852" s="129">
        <v>837</v>
      </c>
      <c r="D852" s="118">
        <v>8.3800000000000008</v>
      </c>
      <c r="E852" s="130">
        <v>3.28281668981516E-6</v>
      </c>
      <c r="G852" s="129">
        <v>837</v>
      </c>
      <c r="H852" s="119">
        <v>8.3800000000000008</v>
      </c>
      <c r="I852" s="130">
        <v>3.35683767286859E-6</v>
      </c>
      <c r="K852" s="129">
        <v>837</v>
      </c>
      <c r="L852" s="119">
        <v>8.3800000000000008</v>
      </c>
      <c r="M852" s="130">
        <v>1.7611151309485599E-5</v>
      </c>
      <c r="O852" s="129">
        <v>837</v>
      </c>
      <c r="P852" s="119">
        <v>8.3800000000000008</v>
      </c>
      <c r="Q852" s="130">
        <v>3.1577942370929901E-6</v>
      </c>
      <c r="S852" s="129">
        <v>837</v>
      </c>
      <c r="T852" s="119">
        <v>8.3800000000000008</v>
      </c>
      <c r="U852" s="130">
        <v>2.6426460801237401E-4</v>
      </c>
      <c r="W852" s="129">
        <v>837</v>
      </c>
      <c r="X852" s="119">
        <v>8.3800000000000008</v>
      </c>
      <c r="Y852" s="130">
        <v>3.61920256060271E-5</v>
      </c>
    </row>
    <row r="853" spans="3:25" x14ac:dyDescent="0.25">
      <c r="C853" s="129">
        <v>838</v>
      </c>
      <c r="D853" s="118">
        <v>8.39</v>
      </c>
      <c r="E853" s="130">
        <v>3.2750926885310201E-6</v>
      </c>
      <c r="G853" s="129">
        <v>838</v>
      </c>
      <c r="H853" s="119">
        <v>8.39</v>
      </c>
      <c r="I853" s="130">
        <v>3.3490612294802699E-6</v>
      </c>
      <c r="K853" s="129">
        <v>838</v>
      </c>
      <c r="L853" s="119">
        <v>8.39</v>
      </c>
      <c r="M853" s="130">
        <v>1.7570319350762698E-5</v>
      </c>
      <c r="O853" s="129">
        <v>838</v>
      </c>
      <c r="P853" s="119">
        <v>8.39</v>
      </c>
      <c r="Q853" s="130">
        <v>3.15048109102855E-6</v>
      </c>
      <c r="S853" s="129">
        <v>838</v>
      </c>
      <c r="T853" s="119">
        <v>8.39</v>
      </c>
      <c r="U853" s="130">
        <v>2.6367087037887902E-4</v>
      </c>
      <c r="W853" s="129">
        <v>838</v>
      </c>
      <c r="X853" s="119">
        <v>8.39</v>
      </c>
      <c r="Y853" s="130">
        <v>3.6107299497212599E-5</v>
      </c>
    </row>
    <row r="854" spans="3:25" x14ac:dyDescent="0.25">
      <c r="C854" s="129">
        <v>839</v>
      </c>
      <c r="D854" s="118">
        <v>8.4</v>
      </c>
      <c r="E854" s="130">
        <v>3.2673958720889E-6</v>
      </c>
      <c r="G854" s="129">
        <v>839</v>
      </c>
      <c r="H854" s="119">
        <v>8.4</v>
      </c>
      <c r="I854" s="130">
        <v>3.3413116103833202E-6</v>
      </c>
      <c r="K854" s="129">
        <v>839</v>
      </c>
      <c r="L854" s="119">
        <v>8.4</v>
      </c>
      <c r="M854" s="130">
        <v>1.75296284038215E-5</v>
      </c>
      <c r="O854" s="129">
        <v>839</v>
      </c>
      <c r="P854" s="119">
        <v>8.4</v>
      </c>
      <c r="Q854" s="130">
        <v>3.1431931634305902E-6</v>
      </c>
      <c r="S854" s="129">
        <v>839</v>
      </c>
      <c r="T854" s="119">
        <v>8.4</v>
      </c>
      <c r="U854" s="130">
        <v>2.6307909920631899E-4</v>
      </c>
      <c r="W854" s="129">
        <v>839</v>
      </c>
      <c r="X854" s="119">
        <v>8.4</v>
      </c>
      <c r="Y854" s="130">
        <v>3.6022869641200999E-5</v>
      </c>
    </row>
    <row r="855" spans="3:25" x14ac:dyDescent="0.25">
      <c r="C855" s="129">
        <v>840</v>
      </c>
      <c r="D855" s="118">
        <v>8.41</v>
      </c>
      <c r="E855" s="130">
        <v>3.2597261131406101E-6</v>
      </c>
      <c r="G855" s="129">
        <v>840</v>
      </c>
      <c r="H855" s="119">
        <v>8.41</v>
      </c>
      <c r="I855" s="130">
        <v>3.33358869314493E-6</v>
      </c>
      <c r="K855" s="129">
        <v>840</v>
      </c>
      <c r="L855" s="119">
        <v>8.41</v>
      </c>
      <c r="M855" s="130">
        <v>1.7489077824125899E-5</v>
      </c>
      <c r="O855" s="129">
        <v>840</v>
      </c>
      <c r="P855" s="119">
        <v>8.41</v>
      </c>
      <c r="Q855" s="130">
        <v>3.1359303392452702E-6</v>
      </c>
      <c r="S855" s="129">
        <v>840</v>
      </c>
      <c r="T855" s="119">
        <v>8.41</v>
      </c>
      <c r="U855" s="130">
        <v>2.6248928597386099E-4</v>
      </c>
      <c r="W855" s="129">
        <v>840</v>
      </c>
      <c r="X855" s="119">
        <v>8.41</v>
      </c>
      <c r="Y855" s="130">
        <v>3.5938734660762903E-5</v>
      </c>
    </row>
    <row r="856" spans="3:25" x14ac:dyDescent="0.25">
      <c r="C856" s="129">
        <v>841</v>
      </c>
      <c r="D856" s="118">
        <v>8.42</v>
      </c>
      <c r="E856" s="130">
        <v>3.2520832850832201E-6</v>
      </c>
      <c r="G856" s="129">
        <v>841</v>
      </c>
      <c r="H856" s="119">
        <v>8.42</v>
      </c>
      <c r="I856" s="130">
        <v>3.3258923560252302E-6</v>
      </c>
      <c r="K856" s="129">
        <v>841</v>
      </c>
      <c r="L856" s="119">
        <v>8.42</v>
      </c>
      <c r="M856" s="130">
        <v>1.7448666970794E-5</v>
      </c>
      <c r="O856" s="129">
        <v>841</v>
      </c>
      <c r="P856" s="119">
        <v>8.42</v>
      </c>
      <c r="Q856" s="130">
        <v>3.12869250406942E-6</v>
      </c>
      <c r="S856" s="129">
        <v>841</v>
      </c>
      <c r="T856" s="119">
        <v>8.42</v>
      </c>
      <c r="U856" s="130">
        <v>2.6190142220585799E-4</v>
      </c>
      <c r="W856" s="129">
        <v>841</v>
      </c>
      <c r="X856" s="119">
        <v>8.42</v>
      </c>
      <c r="Y856" s="130">
        <v>3.5854893186662699E-5</v>
      </c>
    </row>
    <row r="857" spans="3:25" x14ac:dyDescent="0.25">
      <c r="C857" s="129">
        <v>842</v>
      </c>
      <c r="D857" s="118">
        <v>8.43</v>
      </c>
      <c r="E857" s="130">
        <v>3.2444672620538502E-6</v>
      </c>
      <c r="G857" s="129">
        <v>842</v>
      </c>
      <c r="H857" s="119">
        <v>8.43</v>
      </c>
      <c r="I857" s="130">
        <v>3.3182224779726398E-6</v>
      </c>
      <c r="K857" s="129">
        <v>842</v>
      </c>
      <c r="L857" s="119">
        <v>8.43</v>
      </c>
      <c r="M857" s="130">
        <v>1.7408395206572702E-5</v>
      </c>
      <c r="O857" s="129">
        <v>842</v>
      </c>
      <c r="P857" s="119">
        <v>8.43</v>
      </c>
      <c r="Q857" s="130">
        <v>3.1214795441462301E-6</v>
      </c>
      <c r="S857" s="129">
        <v>842</v>
      </c>
      <c r="T857" s="119">
        <v>8.43</v>
      </c>
      <c r="U857" s="130">
        <v>2.6131549947156001E-4</v>
      </c>
      <c r="W857" s="129">
        <v>842</v>
      </c>
      <c r="X857" s="119">
        <v>8.43</v>
      </c>
      <c r="Y857" s="130">
        <v>3.5771343857601999E-5</v>
      </c>
    </row>
    <row r="858" spans="3:25" x14ac:dyDescent="0.25">
      <c r="C858" s="129">
        <v>843</v>
      </c>
      <c r="D858" s="118">
        <v>8.44</v>
      </c>
      <c r="E858" s="130">
        <v>3.2368779189245001E-6</v>
      </c>
      <c r="G858" s="129">
        <v>843</v>
      </c>
      <c r="H858" s="119">
        <v>8.44</v>
      </c>
      <c r="I858" s="130">
        <v>3.31057893861921E-6</v>
      </c>
      <c r="K858" s="129">
        <v>843</v>
      </c>
      <c r="L858" s="119">
        <v>8.44</v>
      </c>
      <c r="M858" s="130">
        <v>1.73682618978138E-5</v>
      </c>
      <c r="O858" s="129">
        <v>843</v>
      </c>
      <c r="P858" s="119">
        <v>8.44</v>
      </c>
      <c r="Q858" s="130">
        <v>3.1142913463609099E-6</v>
      </c>
      <c r="S858" s="129">
        <v>843</v>
      </c>
      <c r="T858" s="119">
        <v>8.44</v>
      </c>
      <c r="U858" s="130">
        <v>2.6073150938484002E-4</v>
      </c>
      <c r="W858" s="129">
        <v>843</v>
      </c>
      <c r="X858" s="119">
        <v>8.44</v>
      </c>
      <c r="Y858" s="130">
        <v>3.5688085320165803E-5</v>
      </c>
    </row>
    <row r="859" spans="3:25" x14ac:dyDescent="0.25">
      <c r="C859" s="129">
        <v>844</v>
      </c>
      <c r="D859" s="118">
        <v>8.4499999999999993</v>
      </c>
      <c r="E859" s="130">
        <v>3.2293151312968E-6</v>
      </c>
      <c r="G859" s="129">
        <v>844</v>
      </c>
      <c r="H859" s="119">
        <v>8.4499999999999993</v>
      </c>
      <c r="I859" s="130">
        <v>3.3029616182760602E-6</v>
      </c>
      <c r="K859" s="129">
        <v>844</v>
      </c>
      <c r="L859" s="119">
        <v>8.4499999999999993</v>
      </c>
      <c r="M859" s="130">
        <v>1.7328266414449499E-5</v>
      </c>
      <c r="O859" s="129">
        <v>844</v>
      </c>
      <c r="P859" s="119">
        <v>8.4499999999999993</v>
      </c>
      <c r="Q859" s="130">
        <v>3.1071277982363202E-6</v>
      </c>
      <c r="S859" s="129">
        <v>844</v>
      </c>
      <c r="T859" s="119">
        <v>8.4499999999999993</v>
      </c>
      <c r="U859" s="130">
        <v>2.6014944360391699E-4</v>
      </c>
      <c r="W859" s="129">
        <v>844</v>
      </c>
      <c r="X859" s="119">
        <v>8.4499999999999993</v>
      </c>
      <c r="Y859" s="130">
        <v>3.5605116228766197E-5</v>
      </c>
    </row>
    <row r="860" spans="3:25" x14ac:dyDescent="0.25">
      <c r="C860" s="129">
        <v>845</v>
      </c>
      <c r="D860" s="118">
        <v>8.4600000000000009</v>
      </c>
      <c r="E860" s="130">
        <v>3.2217787754970499E-6</v>
      </c>
      <c r="G860" s="129">
        <v>845</v>
      </c>
      <c r="H860" s="119">
        <v>8.4600000000000009</v>
      </c>
      <c r="I860" s="130">
        <v>3.29537039792878E-6</v>
      </c>
      <c r="K860" s="129">
        <v>845</v>
      </c>
      <c r="L860" s="119">
        <v>8.4600000000000009</v>
      </c>
      <c r="M860" s="130">
        <v>1.7288408129968299E-5</v>
      </c>
      <c r="O860" s="129">
        <v>845</v>
      </c>
      <c r="P860" s="119">
        <v>8.4600000000000009</v>
      </c>
      <c r="Q860" s="130">
        <v>3.09998878792877E-6</v>
      </c>
      <c r="S860" s="129">
        <v>845</v>
      </c>
      <c r="T860" s="119">
        <v>8.4600000000000009</v>
      </c>
      <c r="U860" s="130">
        <v>2.59569293831077E-4</v>
      </c>
      <c r="W860" s="129">
        <v>845</v>
      </c>
      <c r="X860" s="119">
        <v>8.4600000000000009</v>
      </c>
      <c r="Y860" s="130">
        <v>3.5522435245589098E-5</v>
      </c>
    </row>
    <row r="861" spans="3:25" x14ac:dyDescent="0.25">
      <c r="C861" s="129">
        <v>846</v>
      </c>
      <c r="D861" s="118">
        <v>8.4700000000000006</v>
      </c>
      <c r="E861" s="130">
        <v>3.2142687285710001E-6</v>
      </c>
      <c r="G861" s="129">
        <v>846</v>
      </c>
      <c r="H861" s="119">
        <v>8.4700000000000006</v>
      </c>
      <c r="I861" s="130">
        <v>3.28780515923295E-6</v>
      </c>
      <c r="K861" s="129">
        <v>846</v>
      </c>
      <c r="L861" s="119">
        <v>8.4700000000000006</v>
      </c>
      <c r="M861" s="130">
        <v>1.72486864213911E-5</v>
      </c>
      <c r="O861" s="129">
        <v>846</v>
      </c>
      <c r="P861" s="119">
        <v>8.4700000000000006</v>
      </c>
      <c r="Q861" s="130">
        <v>3.0928742042236998E-6</v>
      </c>
      <c r="S861" s="129">
        <v>846</v>
      </c>
      <c r="T861" s="119">
        <v>8.4700000000000006</v>
      </c>
      <c r="U861" s="130">
        <v>2.5899105181240899E-4</v>
      </c>
      <c r="W861" s="129">
        <v>846</v>
      </c>
      <c r="X861" s="119">
        <v>8.4700000000000006</v>
      </c>
      <c r="Y861" s="130">
        <v>3.5440041040539598E-5</v>
      </c>
    </row>
    <row r="862" spans="3:25" x14ac:dyDescent="0.25">
      <c r="C862" s="129">
        <v>847</v>
      </c>
      <c r="D862" s="118">
        <v>8.48</v>
      </c>
      <c r="E862" s="130">
        <v>3.2067848682789501E-6</v>
      </c>
      <c r="G862" s="129">
        <v>847</v>
      </c>
      <c r="H862" s="119">
        <v>8.48</v>
      </c>
      <c r="I862" s="130">
        <v>3.2802657845096201E-6</v>
      </c>
      <c r="K862" s="129">
        <v>847</v>
      </c>
      <c r="L862" s="119">
        <v>8.48</v>
      </c>
      <c r="M862" s="130">
        <v>1.72091006692478E-5</v>
      </c>
      <c r="O862" s="129">
        <v>847</v>
      </c>
      <c r="P862" s="119">
        <v>8.48</v>
      </c>
      <c r="Q862" s="130">
        <v>3.08578393653158E-6</v>
      </c>
      <c r="S862" s="129">
        <v>847</v>
      </c>
      <c r="T862" s="119">
        <v>8.48</v>
      </c>
      <c r="U862" s="130">
        <v>2.58414709337528E-4</v>
      </c>
      <c r="W862" s="129">
        <v>847</v>
      </c>
      <c r="X862" s="119">
        <v>8.48</v>
      </c>
      <c r="Y862" s="130">
        <v>3.5357932291188802E-5</v>
      </c>
    </row>
    <row r="863" spans="3:25" x14ac:dyDescent="0.25">
      <c r="C863" s="129">
        <v>848</v>
      </c>
      <c r="D863" s="118">
        <v>8.49</v>
      </c>
      <c r="E863" s="130">
        <v>3.1993270730906701E-6</v>
      </c>
      <c r="G863" s="129">
        <v>848</v>
      </c>
      <c r="H863" s="119">
        <v>8.49</v>
      </c>
      <c r="I863" s="130">
        <v>3.2727521567408801E-6</v>
      </c>
      <c r="K863" s="129">
        <v>848</v>
      </c>
      <c r="L863" s="119">
        <v>8.49</v>
      </c>
      <c r="M863" s="130">
        <v>1.7169650257553201E-5</v>
      </c>
      <c r="O863" s="129">
        <v>848</v>
      </c>
      <c r="P863" s="119">
        <v>8.49</v>
      </c>
      <c r="Q863" s="130">
        <v>3.0787178748835698E-6</v>
      </c>
      <c r="S863" s="129">
        <v>848</v>
      </c>
      <c r="T863" s="119">
        <v>8.49</v>
      </c>
      <c r="U863" s="130">
        <v>2.57840258239303E-4</v>
      </c>
      <c r="W863" s="129">
        <v>848</v>
      </c>
      <c r="X863" s="119">
        <v>8.49</v>
      </c>
      <c r="Y863" s="130">
        <v>3.5276107682721002E-5</v>
      </c>
    </row>
    <row r="864" spans="3:25" x14ac:dyDescent="0.25">
      <c r="C864" s="129">
        <v>849</v>
      </c>
      <c r="D864" s="118">
        <v>8.5</v>
      </c>
      <c r="E864" s="130">
        <v>3.1918952221804901E-6</v>
      </c>
      <c r="G864" s="129">
        <v>849</v>
      </c>
      <c r="H864" s="119">
        <v>8.5</v>
      </c>
      <c r="I864" s="130">
        <v>3.2652641595654199E-6</v>
      </c>
      <c r="K864" s="129">
        <v>849</v>
      </c>
      <c r="L864" s="119">
        <v>8.5</v>
      </c>
      <c r="M864" s="130">
        <v>1.7130334573784398E-5</v>
      </c>
      <c r="O864" s="129">
        <v>849</v>
      </c>
      <c r="P864" s="119">
        <v>8.5</v>
      </c>
      <c r="Q864" s="130">
        <v>3.0716759099275501E-6</v>
      </c>
      <c r="S864" s="129">
        <v>849</v>
      </c>
      <c r="T864" s="119">
        <v>8.5</v>
      </c>
      <c r="U864" s="130">
        <v>2.5726769039360002E-4</v>
      </c>
      <c r="W864" s="129">
        <v>849</v>
      </c>
      <c r="X864" s="119">
        <v>8.5</v>
      </c>
      <c r="Y864" s="130">
        <v>3.5194565907880597E-5</v>
      </c>
    </row>
    <row r="865" spans="3:25" x14ac:dyDescent="0.25">
      <c r="C865" s="129">
        <v>850</v>
      </c>
      <c r="D865" s="118">
        <v>8.51</v>
      </c>
      <c r="E865" s="130">
        <v>3.1844891954224099E-6</v>
      </c>
      <c r="G865" s="129">
        <v>850</v>
      </c>
      <c r="H865" s="119">
        <v>8.51</v>
      </c>
      <c r="I865" s="130">
        <v>3.2578016772741799E-6</v>
      </c>
      <c r="K865" s="129">
        <v>850</v>
      </c>
      <c r="L865" s="119">
        <v>8.51</v>
      </c>
      <c r="M865" s="130">
        <v>1.70911530088569E-5</v>
      </c>
      <c r="O865" s="129">
        <v>850</v>
      </c>
      <c r="P865" s="119">
        <v>8.51</v>
      </c>
      <c r="Q865" s="130">
        <v>3.0646579329238901E-6</v>
      </c>
      <c r="S865" s="129">
        <v>850</v>
      </c>
      <c r="T865" s="119">
        <v>8.51</v>
      </c>
      <c r="U865" s="130">
        <v>2.5669699771900702E-4</v>
      </c>
      <c r="W865" s="129">
        <v>850</v>
      </c>
      <c r="X865" s="119">
        <v>8.51</v>
      </c>
      <c r="Y865" s="130">
        <v>3.51133056669201E-5</v>
      </c>
    </row>
    <row r="866" spans="3:25" x14ac:dyDescent="0.25">
      <c r="C866" s="129">
        <v>851</v>
      </c>
      <c r="D866" s="118">
        <v>8.52</v>
      </c>
      <c r="E866" s="130">
        <v>3.1771088733852602E-6</v>
      </c>
      <c r="G866" s="129">
        <v>851</v>
      </c>
      <c r="H866" s="119">
        <v>8.52</v>
      </c>
      <c r="I866" s="130">
        <v>3.2503645948059399E-6</v>
      </c>
      <c r="K866" s="129">
        <v>851</v>
      </c>
      <c r="L866" s="119">
        <v>8.52</v>
      </c>
      <c r="M866" s="130">
        <v>1.7052104957102199E-5</v>
      </c>
      <c r="O866" s="129">
        <v>851</v>
      </c>
      <c r="P866" s="119">
        <v>8.52</v>
      </c>
      <c r="Q866" s="130">
        <v>3.0576638357414001E-6</v>
      </c>
      <c r="S866" s="129">
        <v>851</v>
      </c>
      <c r="T866" s="119">
        <v>8.52</v>
      </c>
      <c r="U866" s="130">
        <v>2.5612817217657898E-4</v>
      </c>
      <c r="W866" s="129">
        <v>851</v>
      </c>
      <c r="X866" s="119">
        <v>8.52</v>
      </c>
      <c r="Y866" s="130">
        <v>3.5032325667548402E-5</v>
      </c>
    </row>
    <row r="867" spans="3:25" x14ac:dyDescent="0.25">
      <c r="C867" s="129">
        <v>852</v>
      </c>
      <c r="D867" s="118">
        <v>8.5299999999999994</v>
      </c>
      <c r="E867" s="130">
        <v>3.1697541373277599E-6</v>
      </c>
      <c r="G867" s="129">
        <v>852</v>
      </c>
      <c r="H867" s="119">
        <v>8.5299999999999994</v>
      </c>
      <c r="I867" s="130">
        <v>3.2429527977430701E-6</v>
      </c>
      <c r="K867" s="129">
        <v>852</v>
      </c>
      <c r="L867" s="119">
        <v>8.5299999999999994</v>
      </c>
      <c r="M867" s="130">
        <v>1.7013189816244599E-5</v>
      </c>
      <c r="O867" s="129">
        <v>852</v>
      </c>
      <c r="P867" s="119">
        <v>8.5299999999999994</v>
      </c>
      <c r="Q867" s="130">
        <v>3.0506935108533101E-6</v>
      </c>
      <c r="S867" s="129">
        <v>852</v>
      </c>
      <c r="T867" s="119">
        <v>8.5299999999999994</v>
      </c>
      <c r="U867" s="130">
        <v>2.5556120576956801E-4</v>
      </c>
      <c r="W867" s="129">
        <v>852</v>
      </c>
      <c r="X867" s="119">
        <v>8.5299999999999994</v>
      </c>
      <c r="Y867" s="130">
        <v>3.4951624624879297E-5</v>
      </c>
    </row>
    <row r="868" spans="3:25" x14ac:dyDescent="0.25">
      <c r="C868" s="129">
        <v>853</v>
      </c>
      <c r="D868" s="118">
        <v>8.5399999999999991</v>
      </c>
      <c r="E868" s="130">
        <v>3.1624248691938798E-6</v>
      </c>
      <c r="G868" s="129">
        <v>853</v>
      </c>
      <c r="H868" s="119">
        <v>8.5399999999999991</v>
      </c>
      <c r="I868" s="130">
        <v>3.2355661723071901E-6</v>
      </c>
      <c r="K868" s="129">
        <v>853</v>
      </c>
      <c r="L868" s="119">
        <v>8.5399999999999991</v>
      </c>
      <c r="M868" s="130">
        <v>1.6974406987378901E-5</v>
      </c>
      <c r="O868" s="129">
        <v>853</v>
      </c>
      <c r="P868" s="119">
        <v>8.5399999999999991</v>
      </c>
      <c r="Q868" s="130">
        <v>3.0437468513331901E-6</v>
      </c>
      <c r="S868" s="129">
        <v>853</v>
      </c>
      <c r="T868" s="119">
        <v>8.5399999999999991</v>
      </c>
      <c r="U868" s="130">
        <v>2.5499609054317101E-4</v>
      </c>
      <c r="W868" s="129">
        <v>853</v>
      </c>
      <c r="X868" s="119">
        <v>8.5399999999999991</v>
      </c>
      <c r="Y868" s="130">
        <v>3.4871201261380803E-5</v>
      </c>
    </row>
    <row r="869" spans="3:25" x14ac:dyDescent="0.25">
      <c r="C869" s="129">
        <v>854</v>
      </c>
      <c r="D869" s="118">
        <v>8.5500000000000007</v>
      </c>
      <c r="E869" s="130">
        <v>3.1551209516079799E-6</v>
      </c>
      <c r="G869" s="129">
        <v>854</v>
      </c>
      <c r="H869" s="119">
        <v>8.5500000000000007</v>
      </c>
      <c r="I869" s="130">
        <v>3.2282046053549698E-6</v>
      </c>
      <c r="K869" s="129">
        <v>854</v>
      </c>
      <c r="L869" s="119">
        <v>8.5500000000000007</v>
      </c>
      <c r="M869" s="130">
        <v>1.6935755874947801E-5</v>
      </c>
      <c r="O869" s="129">
        <v>854</v>
      </c>
      <c r="P869" s="119">
        <v>8.5500000000000007</v>
      </c>
      <c r="Q869" s="130">
        <v>3.0368237508510299E-6</v>
      </c>
      <c r="S869" s="129">
        <v>854</v>
      </c>
      <c r="T869" s="119">
        <v>8.5500000000000007</v>
      </c>
      <c r="U869" s="130">
        <v>2.5443281858426701E-4</v>
      </c>
      <c r="W869" s="129">
        <v>854</v>
      </c>
      <c r="X869" s="119">
        <v>8.5500000000000007</v>
      </c>
      <c r="Y869" s="130">
        <v>3.4791054306824397E-5</v>
      </c>
    </row>
    <row r="870" spans="3:25" x14ac:dyDescent="0.25">
      <c r="C870" s="129">
        <v>855</v>
      </c>
      <c r="D870" s="118">
        <v>8.56</v>
      </c>
      <c r="E870" s="130">
        <v>3.1478422678701898E-6</v>
      </c>
      <c r="G870" s="129">
        <v>855</v>
      </c>
      <c r="H870" s="119">
        <v>8.56</v>
      </c>
      <c r="I870" s="130">
        <v>3.22086798437384E-6</v>
      </c>
      <c r="K870" s="129">
        <v>855</v>
      </c>
      <c r="L870" s="119">
        <v>8.56</v>
      </c>
      <c r="M870" s="130">
        <v>1.6897235886719501E-5</v>
      </c>
      <c r="O870" s="129">
        <v>855</v>
      </c>
      <c r="P870" s="119">
        <v>8.56</v>
      </c>
      <c r="Q870" s="130">
        <v>3.0299241036692402E-6</v>
      </c>
      <c r="S870" s="129">
        <v>855</v>
      </c>
      <c r="T870" s="119">
        <v>8.56</v>
      </c>
      <c r="U870" s="130">
        <v>2.53871382021167E-4</v>
      </c>
      <c r="W870" s="129">
        <v>855</v>
      </c>
      <c r="X870" s="119">
        <v>8.56</v>
      </c>
      <c r="Y870" s="130">
        <v>3.47111824982348E-5</v>
      </c>
    </row>
    <row r="871" spans="3:25" x14ac:dyDescent="0.25">
      <c r="C871" s="129">
        <v>856</v>
      </c>
      <c r="D871" s="118">
        <v>8.57</v>
      </c>
      <c r="E871" s="130">
        <v>3.1405887019516399E-6</v>
      </c>
      <c r="G871" s="129">
        <v>856</v>
      </c>
      <c r="H871" s="119">
        <v>8.57</v>
      </c>
      <c r="I871" s="130">
        <v>3.21355619747792E-6</v>
      </c>
      <c r="K871" s="129">
        <v>856</v>
      </c>
      <c r="L871" s="119">
        <v>8.57</v>
      </c>
      <c r="M871" s="130">
        <v>1.6858846433765899E-5</v>
      </c>
      <c r="O871" s="129">
        <v>856</v>
      </c>
      <c r="P871" s="119">
        <v>8.57</v>
      </c>
      <c r="Q871" s="130">
        <v>3.0230478046387398E-6</v>
      </c>
      <c r="S871" s="129">
        <v>856</v>
      </c>
      <c r="T871" s="119">
        <v>8.57</v>
      </c>
      <c r="U871" s="130">
        <v>2.5331177302335099E-4</v>
      </c>
      <c r="W871" s="129">
        <v>856</v>
      </c>
      <c r="X871" s="119">
        <v>8.57</v>
      </c>
      <c r="Y871" s="130">
        <v>3.4631584579840502E-5</v>
      </c>
    </row>
    <row r="872" spans="3:25" x14ac:dyDescent="0.25">
      <c r="C872" s="129">
        <v>857</v>
      </c>
      <c r="D872" s="118">
        <v>8.58</v>
      </c>
      <c r="E872" s="130">
        <v>3.1333601384899501E-6</v>
      </c>
      <c r="G872" s="129">
        <v>857</v>
      </c>
      <c r="H872" s="119">
        <v>8.58</v>
      </c>
      <c r="I872" s="130">
        <v>3.2062691334037301E-6</v>
      </c>
      <c r="K872" s="129">
        <v>857</v>
      </c>
      <c r="L872" s="119">
        <v>8.58</v>
      </c>
      <c r="M872" s="130">
        <v>1.6820586930440202E-5</v>
      </c>
      <c r="O872" s="129">
        <v>857</v>
      </c>
      <c r="P872" s="119">
        <v>8.58</v>
      </c>
      <c r="Q872" s="130">
        <v>3.0161947491950399E-6</v>
      </c>
      <c r="S872" s="129">
        <v>857</v>
      </c>
      <c r="T872" s="119">
        <v>8.58</v>
      </c>
      <c r="U872" s="130">
        <v>2.5275398380122298E-4</v>
      </c>
      <c r="W872" s="129">
        <v>857</v>
      </c>
      <c r="X872" s="119">
        <v>8.58</v>
      </c>
      <c r="Y872" s="130">
        <v>3.4552259303024403E-5</v>
      </c>
    </row>
    <row r="873" spans="3:25" x14ac:dyDescent="0.25">
      <c r="C873" s="129">
        <v>858</v>
      </c>
      <c r="D873" s="118">
        <v>8.59</v>
      </c>
      <c r="E873" s="130">
        <v>3.1261564627844898E-6</v>
      </c>
      <c r="G873" s="129">
        <v>858</v>
      </c>
      <c r="H873" s="119">
        <v>8.59</v>
      </c>
      <c r="I873" s="130">
        <v>3.19900668150616E-6</v>
      </c>
      <c r="K873" s="129">
        <v>858</v>
      </c>
      <c r="L873" s="119">
        <v>8.59</v>
      </c>
      <c r="M873" s="130">
        <v>1.6782456794355901E-5</v>
      </c>
      <c r="O873" s="129">
        <v>858</v>
      </c>
      <c r="P873" s="119">
        <v>8.59</v>
      </c>
      <c r="Q873" s="130">
        <v>3.0093648333544102E-6</v>
      </c>
      <c r="S873" s="129">
        <v>858</v>
      </c>
      <c r="T873" s="119">
        <v>8.59</v>
      </c>
      <c r="U873" s="130">
        <v>2.5219800660585798E-4</v>
      </c>
      <c r="W873" s="129">
        <v>858</v>
      </c>
      <c r="X873" s="119">
        <v>8.59</v>
      </c>
      <c r="Y873" s="130">
        <v>3.4473205426274597E-5</v>
      </c>
    </row>
    <row r="874" spans="3:25" x14ac:dyDescent="0.25">
      <c r="C874" s="129">
        <v>859</v>
      </c>
      <c r="D874" s="118">
        <v>8.6</v>
      </c>
      <c r="E874" s="130">
        <v>3.1189775607919801E-6</v>
      </c>
      <c r="G874" s="129">
        <v>859</v>
      </c>
      <c r="H874" s="119">
        <v>8.6</v>
      </c>
      <c r="I874" s="130">
        <v>3.1917687317543602E-6</v>
      </c>
      <c r="K874" s="129">
        <v>859</v>
      </c>
      <c r="L874" s="119">
        <v>8.6</v>
      </c>
      <c r="M874" s="130">
        <v>1.67444554463642E-5</v>
      </c>
      <c r="O874" s="129">
        <v>859</v>
      </c>
      <c r="P874" s="119">
        <v>8.6</v>
      </c>
      <c r="Q874" s="130">
        <v>3.00255795371002E-6</v>
      </c>
      <c r="S874" s="129">
        <v>859</v>
      </c>
      <c r="T874" s="119">
        <v>8.6</v>
      </c>
      <c r="U874" s="130">
        <v>2.5164383372875201E-4</v>
      </c>
      <c r="W874" s="129">
        <v>859</v>
      </c>
      <c r="X874" s="119">
        <v>8.6</v>
      </c>
      <c r="Y874" s="130">
        <v>3.4394421715136102E-5</v>
      </c>
    </row>
    <row r="875" spans="3:25" x14ac:dyDescent="0.25">
      <c r="C875" s="129">
        <v>860</v>
      </c>
      <c r="D875" s="118">
        <v>8.61</v>
      </c>
      <c r="E875" s="130">
        <v>3.1118233191217999E-6</v>
      </c>
      <c r="G875" s="129">
        <v>860</v>
      </c>
      <c r="H875" s="119">
        <v>8.61</v>
      </c>
      <c r="I875" s="130">
        <v>3.1845551747276701E-6</v>
      </c>
      <c r="K875" s="129">
        <v>860</v>
      </c>
      <c r="L875" s="119">
        <v>8.61</v>
      </c>
      <c r="M875" s="130">
        <v>1.6706582310533399E-5</v>
      </c>
      <c r="O875" s="129">
        <v>860</v>
      </c>
      <c r="P875" s="119">
        <v>8.61</v>
      </c>
      <c r="Q875" s="130">
        <v>2.99577400742811E-6</v>
      </c>
      <c r="S875" s="129">
        <v>860</v>
      </c>
      <c r="T875" s="119">
        <v>8.61</v>
      </c>
      <c r="U875" s="130">
        <v>2.51091457501574E-4</v>
      </c>
      <c r="W875" s="129">
        <v>860</v>
      </c>
      <c r="X875" s="119">
        <v>8.61</v>
      </c>
      <c r="Y875" s="130">
        <v>3.4315906942162897E-5</v>
      </c>
    </row>
    <row r="876" spans="3:25" x14ac:dyDescent="0.25">
      <c r="C876" s="129">
        <v>861</v>
      </c>
      <c r="D876" s="118">
        <v>8.6199999999999992</v>
      </c>
      <c r="E876" s="130">
        <v>3.1046936250316699E-6</v>
      </c>
      <c r="G876" s="129">
        <v>861</v>
      </c>
      <c r="H876" s="119">
        <v>8.6199999999999992</v>
      </c>
      <c r="I876" s="130">
        <v>3.17736590161158E-6</v>
      </c>
      <c r="K876" s="129">
        <v>861</v>
      </c>
      <c r="L876" s="119">
        <v>8.6199999999999992</v>
      </c>
      <c r="M876" s="130">
        <v>1.6668836814127398E-5</v>
      </c>
      <c r="O876" s="129">
        <v>861</v>
      </c>
      <c r="P876" s="119">
        <v>8.6199999999999992</v>
      </c>
      <c r="Q876" s="130">
        <v>2.98901289224426E-6</v>
      </c>
      <c r="S876" s="129">
        <v>861</v>
      </c>
      <c r="T876" s="119">
        <v>8.6199999999999992</v>
      </c>
      <c r="U876" s="130">
        <v>2.5054087029592701E-4</v>
      </c>
      <c r="W876" s="129">
        <v>861</v>
      </c>
      <c r="X876" s="119">
        <v>8.6199999999999992</v>
      </c>
      <c r="Y876" s="130">
        <v>3.4237659886869598E-5</v>
      </c>
    </row>
    <row r="877" spans="3:25" x14ac:dyDescent="0.25">
      <c r="C877" s="129">
        <v>862</v>
      </c>
      <c r="D877" s="118">
        <v>8.6300000000000008</v>
      </c>
      <c r="E877" s="130">
        <v>3.09758836642308E-6</v>
      </c>
      <c r="G877" s="129">
        <v>862</v>
      </c>
      <c r="H877" s="119">
        <v>8.6300000000000008</v>
      </c>
      <c r="I877" s="130">
        <v>3.1702008041937699E-6</v>
      </c>
      <c r="K877" s="129">
        <v>862</v>
      </c>
      <c r="L877" s="119">
        <v>8.6300000000000008</v>
      </c>
      <c r="M877" s="130">
        <v>1.6631218387584299E-5</v>
      </c>
      <c r="O877" s="129">
        <v>862</v>
      </c>
      <c r="P877" s="119">
        <v>8.6300000000000008</v>
      </c>
      <c r="Q877" s="130">
        <v>2.98227450645963E-6</v>
      </c>
      <c r="S877" s="129">
        <v>862</v>
      </c>
      <c r="T877" s="119">
        <v>8.6300000000000008</v>
      </c>
      <c r="U877" s="130">
        <v>2.4999206452309302E-4</v>
      </c>
      <c r="W877" s="129">
        <v>862</v>
      </c>
      <c r="X877" s="119">
        <v>8.6300000000000008</v>
      </c>
      <c r="Y877" s="130">
        <v>3.4159679335684598E-5</v>
      </c>
    </row>
    <row r="878" spans="3:25" x14ac:dyDescent="0.25">
      <c r="C878" s="129">
        <v>863</v>
      </c>
      <c r="D878" s="118">
        <v>8.64</v>
      </c>
      <c r="E878" s="130">
        <v>3.0905074318369201E-6</v>
      </c>
      <c r="G878" s="129">
        <v>863</v>
      </c>
      <c r="H878" s="119">
        <v>8.64</v>
      </c>
      <c r="I878" s="130">
        <v>3.1630597748601198E-6</v>
      </c>
      <c r="K878" s="129">
        <v>863</v>
      </c>
      <c r="L878" s="119">
        <v>8.64</v>
      </c>
      <c r="M878" s="130">
        <v>1.6593726464495698E-5</v>
      </c>
      <c r="O878" s="129">
        <v>863</v>
      </c>
      <c r="P878" s="119">
        <v>8.64</v>
      </c>
      <c r="Q878" s="130">
        <v>2.9755587489371901E-6</v>
      </c>
      <c r="S878" s="129">
        <v>863</v>
      </c>
      <c r="T878" s="119">
        <v>8.64</v>
      </c>
      <c r="U878" s="130">
        <v>2.4944503263380299E-4</v>
      </c>
      <c r="W878" s="129">
        <v>863</v>
      </c>
      <c r="X878" s="119">
        <v>8.64</v>
      </c>
      <c r="Y878" s="130">
        <v>3.40819640819025E-5</v>
      </c>
    </row>
    <row r="879" spans="3:25" x14ac:dyDescent="0.25">
      <c r="C879" s="129">
        <v>864</v>
      </c>
      <c r="D879" s="118">
        <v>8.65</v>
      </c>
      <c r="E879" s="130">
        <v>3.0834507104491099E-6</v>
      </c>
      <c r="G879" s="129">
        <v>864</v>
      </c>
      <c r="H879" s="119">
        <v>8.65</v>
      </c>
      <c r="I879" s="130">
        <v>3.1559427065907799E-6</v>
      </c>
      <c r="K879" s="129">
        <v>864</v>
      </c>
      <c r="L879" s="119">
        <v>8.65</v>
      </c>
      <c r="M879" s="130">
        <v>1.6556360481585902E-5</v>
      </c>
      <c r="O879" s="129">
        <v>864</v>
      </c>
      <c r="P879" s="119">
        <v>8.65</v>
      </c>
      <c r="Q879" s="130">
        <v>2.9688655190980602E-6</v>
      </c>
      <c r="S879" s="129">
        <v>864</v>
      </c>
      <c r="T879" s="119">
        <v>8.65</v>
      </c>
      <c r="U879" s="130">
        <v>2.4889976711798601E-4</v>
      </c>
      <c r="W879" s="129">
        <v>864</v>
      </c>
      <c r="X879" s="119">
        <v>8.65</v>
      </c>
      <c r="Y879" s="130">
        <v>3.4004512925638203E-5</v>
      </c>
    </row>
    <row r="880" spans="3:25" x14ac:dyDescent="0.25">
      <c r="C880" s="129">
        <v>865</v>
      </c>
      <c r="D880" s="118">
        <v>8.66</v>
      </c>
      <c r="E880" s="130">
        <v>3.0764180920662501E-6</v>
      </c>
      <c r="G880" s="129">
        <v>865</v>
      </c>
      <c r="H880" s="119">
        <v>8.66</v>
      </c>
      <c r="I880" s="130">
        <v>3.1488494929562398E-6</v>
      </c>
      <c r="K880" s="129">
        <v>865</v>
      </c>
      <c r="L880" s="119">
        <v>8.66</v>
      </c>
      <c r="M880" s="130">
        <v>1.6519119878691401E-5</v>
      </c>
      <c r="O880" s="129">
        <v>865</v>
      </c>
      <c r="P880" s="119">
        <v>8.66</v>
      </c>
      <c r="Q880" s="130">
        <v>2.9621947169178899E-6</v>
      </c>
      <c r="S880" s="129">
        <v>865</v>
      </c>
      <c r="T880" s="119">
        <v>8.66</v>
      </c>
      <c r="U880" s="130">
        <v>2.48356260504538E-4</v>
      </c>
      <c r="W880" s="129">
        <v>865</v>
      </c>
      <c r="X880" s="119">
        <v>8.66</v>
      </c>
      <c r="Y880" s="130">
        <v>3.3927324673779997E-5</v>
      </c>
    </row>
    <row r="881" spans="3:25" x14ac:dyDescent="0.25">
      <c r="C881" s="129">
        <v>866</v>
      </c>
      <c r="D881" s="118">
        <v>8.67</v>
      </c>
      <c r="E881" s="130">
        <v>3.0694094671213099E-6</v>
      </c>
      <c r="G881" s="129">
        <v>866</v>
      </c>
      <c r="H881" s="119">
        <v>8.67</v>
      </c>
      <c r="I881" s="130">
        <v>3.1417800281134801E-6</v>
      </c>
      <c r="K881" s="129">
        <v>866</v>
      </c>
      <c r="L881" s="119">
        <v>8.67</v>
      </c>
      <c r="M881" s="130">
        <v>1.6482004098739999E-5</v>
      </c>
      <c r="O881" s="129">
        <v>866</v>
      </c>
      <c r="P881" s="119">
        <v>8.67</v>
      </c>
      <c r="Q881" s="130">
        <v>2.95554624292312E-6</v>
      </c>
      <c r="S881" s="129">
        <v>866</v>
      </c>
      <c r="T881" s="119">
        <v>8.67</v>
      </c>
      <c r="U881" s="130">
        <v>2.4781450536107998E-4</v>
      </c>
      <c r="W881" s="129">
        <v>866</v>
      </c>
      <c r="X881" s="119">
        <v>8.67</v>
      </c>
      <c r="Y881" s="130">
        <v>3.38503981399442E-5</v>
      </c>
    </row>
    <row r="882" spans="3:25" x14ac:dyDescent="0.25">
      <c r="C882" s="129">
        <v>867</v>
      </c>
      <c r="D882" s="118">
        <v>8.68</v>
      </c>
      <c r="E882" s="130">
        <v>3.0624247266692998E-6</v>
      </c>
      <c r="G882" s="129">
        <v>867</v>
      </c>
      <c r="H882" s="119">
        <v>8.68</v>
      </c>
      <c r="I882" s="130">
        <v>3.1347342068021301E-6</v>
      </c>
      <c r="K882" s="129">
        <v>867</v>
      </c>
      <c r="L882" s="119">
        <v>8.68</v>
      </c>
      <c r="M882" s="130">
        <v>1.64450125877312E-5</v>
      </c>
      <c r="O882" s="129">
        <v>867</v>
      </c>
      <c r="P882" s="119">
        <v>8.68</v>
      </c>
      <c r="Q882" s="130">
        <v>2.9489199981874799E-6</v>
      </c>
      <c r="S882" s="129">
        <v>867</v>
      </c>
      <c r="T882" s="119">
        <v>8.68</v>
      </c>
      <c r="U882" s="130">
        <v>2.4727449429372701E-4</v>
      </c>
      <c r="W882" s="129">
        <v>867</v>
      </c>
      <c r="X882" s="119">
        <v>8.68</v>
      </c>
      <c r="Y882" s="130">
        <v>3.37737321444292E-5</v>
      </c>
    </row>
    <row r="883" spans="3:25" x14ac:dyDescent="0.25">
      <c r="C883" s="129">
        <v>868</v>
      </c>
      <c r="D883" s="118">
        <v>8.69</v>
      </c>
      <c r="E883" s="130">
        <v>3.0554637623831899E-6</v>
      </c>
      <c r="G883" s="129">
        <v>868</v>
      </c>
      <c r="H883" s="119">
        <v>8.69</v>
      </c>
      <c r="I883" s="130">
        <v>3.1277119243406298E-6</v>
      </c>
      <c r="K883" s="129">
        <v>868</v>
      </c>
      <c r="L883" s="119">
        <v>8.69</v>
      </c>
      <c r="M883" s="130">
        <v>1.6408144794715198E-5</v>
      </c>
      <c r="O883" s="129">
        <v>868</v>
      </c>
      <c r="P883" s="119">
        <v>8.69</v>
      </c>
      <c r="Q883" s="130">
        <v>2.9423158843282899E-6</v>
      </c>
      <c r="S883" s="129">
        <v>868</v>
      </c>
      <c r="T883" s="119">
        <v>8.69</v>
      </c>
      <c r="U883" s="130">
        <v>2.46736219946846E-4</v>
      </c>
      <c r="W883" s="129">
        <v>868</v>
      </c>
      <c r="X883" s="119">
        <v>8.69</v>
      </c>
      <c r="Y883" s="130">
        <v>3.3697325514170197E-5</v>
      </c>
    </row>
    <row r="884" spans="3:25" x14ac:dyDescent="0.25">
      <c r="C884" s="129">
        <v>869</v>
      </c>
      <c r="D884" s="118">
        <v>8.6999999999999993</v>
      </c>
      <c r="E884" s="130">
        <v>3.04852646654947E-6</v>
      </c>
      <c r="G884" s="129">
        <v>869</v>
      </c>
      <c r="H884" s="119">
        <v>8.6999999999999993</v>
      </c>
      <c r="I884" s="130">
        <v>3.1207130766224202E-6</v>
      </c>
      <c r="K884" s="129">
        <v>869</v>
      </c>
      <c r="L884" s="119">
        <v>8.6999999999999993</v>
      </c>
      <c r="M884" s="130">
        <v>1.6371400171773502E-5</v>
      </c>
      <c r="O884" s="129">
        <v>869</v>
      </c>
      <c r="P884" s="119">
        <v>8.6999999999999993</v>
      </c>
      <c r="Q884" s="130">
        <v>2.9357338035030499E-6</v>
      </c>
      <c r="S884" s="129">
        <v>869</v>
      </c>
      <c r="T884" s="119">
        <v>8.6999999999999993</v>
      </c>
      <c r="U884" s="130">
        <v>2.46199675002837E-4</v>
      </c>
      <c r="W884" s="129">
        <v>869</v>
      </c>
      <c r="X884" s="119">
        <v>8.6999999999999993</v>
      </c>
      <c r="Y884" s="130">
        <v>3.3621177082694803E-5</v>
      </c>
    </row>
    <row r="885" spans="3:25" x14ac:dyDescent="0.25">
      <c r="C885" s="129">
        <v>870</v>
      </c>
      <c r="D885" s="118">
        <v>8.7100000000000009</v>
      </c>
      <c r="E885" s="130">
        <v>3.0416127320642202E-6</v>
      </c>
      <c r="G885" s="129">
        <v>870</v>
      </c>
      <c r="H885" s="119">
        <v>8.7100000000000009</v>
      </c>
      <c r="I885" s="130">
        <v>3.1137375601122601E-6</v>
      </c>
      <c r="K885" s="129">
        <v>870</v>
      </c>
      <c r="L885" s="119">
        <v>8.7100000000000009</v>
      </c>
      <c r="M885" s="130">
        <v>1.63347781739988E-5</v>
      </c>
      <c r="O885" s="129">
        <v>870</v>
      </c>
      <c r="P885" s="119">
        <v>8.7100000000000009</v>
      </c>
      <c r="Q885" s="130">
        <v>2.9291736584057599E-6</v>
      </c>
      <c r="S885" s="129">
        <v>870</v>
      </c>
      <c r="T885" s="119">
        <v>8.7100000000000009</v>
      </c>
      <c r="U885" s="130">
        <v>2.4566485218188797E-4</v>
      </c>
      <c r="W885" s="129">
        <v>870</v>
      </c>
      <c r="X885" s="119">
        <v>8.7100000000000009</v>
      </c>
      <c r="Y885" s="130">
        <v>3.3545285690078499E-5</v>
      </c>
    </row>
    <row r="886" spans="3:25" x14ac:dyDescent="0.25">
      <c r="C886" s="129">
        <v>871</v>
      </c>
      <c r="D886" s="118">
        <v>8.7200000000000006</v>
      </c>
      <c r="E886" s="130">
        <v>3.0347224524287902E-6</v>
      </c>
      <c r="G886" s="129">
        <v>871</v>
      </c>
      <c r="H886" s="119">
        <v>8.7200000000000006</v>
      </c>
      <c r="I886" s="130">
        <v>3.1067852718424002E-6</v>
      </c>
      <c r="K886" s="129">
        <v>871</v>
      </c>
      <c r="L886" s="119">
        <v>8.7200000000000006</v>
      </c>
      <c r="M886" s="130">
        <v>1.6298278259475498E-5</v>
      </c>
      <c r="O886" s="129">
        <v>871</v>
      </c>
      <c r="P886" s="119">
        <v>8.7200000000000006</v>
      </c>
      <c r="Q886" s="130">
        <v>2.9226356980304702E-6</v>
      </c>
      <c r="S886" s="129">
        <v>871</v>
      </c>
      <c r="T886" s="119">
        <v>8.7200000000000006</v>
      </c>
      <c r="U886" s="130">
        <v>2.45131744241756E-4</v>
      </c>
      <c r="W886" s="129">
        <v>871</v>
      </c>
      <c r="X886" s="119">
        <v>8.7200000000000006</v>
      </c>
      <c r="Y886" s="130">
        <v>3.3469650182900298E-5</v>
      </c>
    </row>
    <row r="887" spans="3:25" x14ac:dyDescent="0.25">
      <c r="C887" s="129">
        <v>872</v>
      </c>
      <c r="D887" s="118">
        <v>8.73</v>
      </c>
      <c r="E887" s="130">
        <v>3.0278555217457602E-6</v>
      </c>
      <c r="G887" s="129">
        <v>872</v>
      </c>
      <c r="H887" s="119">
        <v>8.73</v>
      </c>
      <c r="I887" s="130">
        <v>3.0998561094089501E-6</v>
      </c>
      <c r="K887" s="129">
        <v>872</v>
      </c>
      <c r="L887" s="119">
        <v>8.73</v>
      </c>
      <c r="M887" s="130">
        <v>1.6261899889259601E-5</v>
      </c>
      <c r="O887" s="129">
        <v>872</v>
      </c>
      <c r="P887" s="119">
        <v>8.73</v>
      </c>
      <c r="Q887" s="130">
        <v>2.9161201966356901E-6</v>
      </c>
      <c r="S887" s="129">
        <v>872</v>
      </c>
      <c r="T887" s="119">
        <v>8.73</v>
      </c>
      <c r="U887" s="130">
        <v>2.4460034397753502E-4</v>
      </c>
      <c r="W887" s="129">
        <v>872</v>
      </c>
      <c r="X887" s="119">
        <v>8.73</v>
      </c>
      <c r="Y887" s="130">
        <v>3.3394269414199099E-5</v>
      </c>
    </row>
    <row r="888" spans="3:25" x14ac:dyDescent="0.25">
      <c r="C888" s="129">
        <v>873</v>
      </c>
      <c r="D888" s="118">
        <v>8.74</v>
      </c>
      <c r="E888" s="130">
        <v>3.02101183471488E-6</v>
      </c>
      <c r="G888" s="129">
        <v>873</v>
      </c>
      <c r="H888" s="119">
        <v>8.74</v>
      </c>
      <c r="I888" s="130">
        <v>3.09294997096815E-6</v>
      </c>
      <c r="K888" s="129">
        <v>873</v>
      </c>
      <c r="L888" s="119">
        <v>8.74</v>
      </c>
      <c r="M888" s="130">
        <v>1.62256425273602E-5</v>
      </c>
      <c r="O888" s="129">
        <v>873</v>
      </c>
      <c r="P888" s="119">
        <v>8.74</v>
      </c>
      <c r="Q888" s="130">
        <v>2.9096263341991498E-6</v>
      </c>
      <c r="S888" s="129">
        <v>873</v>
      </c>
      <c r="T888" s="119">
        <v>8.74</v>
      </c>
      <c r="U888" s="130">
        <v>2.4407064422143099E-4</v>
      </c>
      <c r="W888" s="129">
        <v>873</v>
      </c>
      <c r="X888" s="119">
        <v>8.74</v>
      </c>
      <c r="Y888" s="130">
        <v>3.3319142243430099E-5</v>
      </c>
    </row>
    <row r="889" spans="3:25" x14ac:dyDescent="0.25">
      <c r="C889" s="129">
        <v>874</v>
      </c>
      <c r="D889" s="118">
        <v>8.75</v>
      </c>
      <c r="E889" s="130">
        <v>3.01419128662902E-6</v>
      </c>
      <c r="G889" s="129">
        <v>874</v>
      </c>
      <c r="H889" s="119">
        <v>8.75</v>
      </c>
      <c r="I889" s="130">
        <v>3.0860667552327602E-6</v>
      </c>
      <c r="K889" s="129">
        <v>874</v>
      </c>
      <c r="L889" s="119">
        <v>8.75</v>
      </c>
      <c r="M889" s="130">
        <v>1.6189505640719301E-5</v>
      </c>
      <c r="O889" s="129">
        <v>874</v>
      </c>
      <c r="P889" s="119">
        <v>8.75</v>
      </c>
      <c r="Q889" s="130">
        <v>2.9031540155864299E-6</v>
      </c>
      <c r="S889" s="129">
        <v>874</v>
      </c>
      <c r="T889" s="119">
        <v>8.75</v>
      </c>
      <c r="U889" s="130">
        <v>2.43542637842538E-4</v>
      </c>
      <c r="W889" s="129">
        <v>874</v>
      </c>
      <c r="X889" s="119">
        <v>8.75</v>
      </c>
      <c r="Y889" s="130">
        <v>3.32442675364224E-5</v>
      </c>
    </row>
    <row r="890" spans="3:25" x14ac:dyDescent="0.25">
      <c r="C890" s="129">
        <v>875</v>
      </c>
      <c r="D890" s="118">
        <v>8.76</v>
      </c>
      <c r="E890" s="130">
        <v>3.0073937733701102E-6</v>
      </c>
      <c r="G890" s="129">
        <v>875</v>
      </c>
      <c r="H890" s="119">
        <v>8.76</v>
      </c>
      <c r="I890" s="130">
        <v>3.0792063614684399E-6</v>
      </c>
      <c r="K890" s="129">
        <v>875</v>
      </c>
      <c r="L890" s="119">
        <v>8.76</v>
      </c>
      <c r="M890" s="130">
        <v>1.61534886991934E-5</v>
      </c>
      <c r="O890" s="129">
        <v>875</v>
      </c>
      <c r="P890" s="119">
        <v>8.76</v>
      </c>
      <c r="Q890" s="130">
        <v>2.8967031461819498E-6</v>
      </c>
      <c r="S890" s="129">
        <v>875</v>
      </c>
      <c r="T890" s="119">
        <v>8.76</v>
      </c>
      <c r="U890" s="130">
        <v>2.43016317746617E-4</v>
      </c>
      <c r="W890" s="129">
        <v>875</v>
      </c>
      <c r="X890" s="119">
        <v>8.76</v>
      </c>
      <c r="Y890" s="130">
        <v>3.3169644165334897E-5</v>
      </c>
    </row>
    <row r="891" spans="3:25" x14ac:dyDescent="0.25">
      <c r="C891" s="129">
        <v>876</v>
      </c>
      <c r="D891" s="118">
        <v>8.77</v>
      </c>
      <c r="E891" s="130">
        <v>3.0006191914052599E-6</v>
      </c>
      <c r="G891" s="129">
        <v>876</v>
      </c>
      <c r="H891" s="119">
        <v>8.77</v>
      </c>
      <c r="I891" s="130">
        <v>3.0723686894901202E-6</v>
      </c>
      <c r="K891" s="129">
        <v>876</v>
      </c>
      <c r="L891" s="119">
        <v>8.77</v>
      </c>
      <c r="M891" s="130">
        <v>1.6117591175533899E-5</v>
      </c>
      <c r="O891" s="129">
        <v>876</v>
      </c>
      <c r="P891" s="119">
        <v>8.77</v>
      </c>
      <c r="Q891" s="130">
        <v>2.89027363188558E-6</v>
      </c>
      <c r="S891" s="129">
        <v>876</v>
      </c>
      <c r="T891" s="119">
        <v>8.77</v>
      </c>
      <c r="U891" s="130">
        <v>2.42491676875868E-4</v>
      </c>
      <c r="W891" s="129">
        <v>876</v>
      </c>
      <c r="X891" s="119">
        <v>8.77</v>
      </c>
      <c r="Y891" s="130">
        <v>3.3095271008615601E-5</v>
      </c>
    </row>
    <row r="892" spans="3:25" x14ac:dyDescent="0.25">
      <c r="C892" s="129">
        <v>877</v>
      </c>
      <c r="D892" s="118">
        <v>8.7799999999999994</v>
      </c>
      <c r="E892" s="130">
        <v>2.9938674377827099E-6</v>
      </c>
      <c r="G892" s="129">
        <v>877</v>
      </c>
      <c r="H892" s="119">
        <v>8.7799999999999994</v>
      </c>
      <c r="I892" s="130">
        <v>3.0655536396584699E-6</v>
      </c>
      <c r="K892" s="129">
        <v>877</v>
      </c>
      <c r="L892" s="119">
        <v>8.7799999999999994</v>
      </c>
      <c r="M892" s="130">
        <v>1.6081812545369101E-5</v>
      </c>
      <c r="O892" s="129">
        <v>877</v>
      </c>
      <c r="P892" s="119">
        <v>8.7799999999999994</v>
      </c>
      <c r="Q892" s="130">
        <v>2.8838653791093002E-6</v>
      </c>
      <c r="S892" s="129">
        <v>877</v>
      </c>
      <c r="T892" s="119">
        <v>8.7799999999999994</v>
      </c>
      <c r="U892" s="130">
        <v>2.4196870820872001E-4</v>
      </c>
      <c r="W892" s="129">
        <v>877</v>
      </c>
      <c r="X892" s="119">
        <v>8.7799999999999994</v>
      </c>
      <c r="Y892" s="130">
        <v>3.3021146950958198E-5</v>
      </c>
    </row>
    <row r="893" spans="3:25" x14ac:dyDescent="0.25">
      <c r="C893" s="129">
        <v>878</v>
      </c>
      <c r="D893" s="118">
        <v>8.7899999999999991</v>
      </c>
      <c r="E893" s="130">
        <v>2.9871384101279799E-6</v>
      </c>
      <c r="G893" s="129">
        <v>878</v>
      </c>
      <c r="H893" s="119">
        <v>8.7899999999999991</v>
      </c>
      <c r="I893" s="130">
        <v>3.0587611128763299E-6</v>
      </c>
      <c r="K893" s="129">
        <v>878</v>
      </c>
      <c r="L893" s="119">
        <v>8.7899999999999991</v>
      </c>
      <c r="M893" s="130">
        <v>1.6046152287184401E-5</v>
      </c>
      <c r="O893" s="129">
        <v>878</v>
      </c>
      <c r="P893" s="119">
        <v>8.7899999999999991</v>
      </c>
      <c r="Q893" s="130">
        <v>2.8774782947738999E-6</v>
      </c>
      <c r="S893" s="129">
        <v>878</v>
      </c>
      <c r="T893" s="119">
        <v>8.7899999999999991</v>
      </c>
      <c r="U893" s="130">
        <v>2.41447404759605E-4</v>
      </c>
      <c r="W893" s="129">
        <v>878</v>
      </c>
      <c r="X893" s="119">
        <v>8.7899999999999991</v>
      </c>
      <c r="Y893" s="130">
        <v>3.2947270883260601E-5</v>
      </c>
    </row>
    <row r="894" spans="3:25" x14ac:dyDescent="0.25">
      <c r="C894" s="129">
        <v>879</v>
      </c>
      <c r="D894" s="118">
        <v>8.8000000000000007</v>
      </c>
      <c r="E894" s="130">
        <v>2.9804320066399598E-6</v>
      </c>
      <c r="G894" s="129">
        <v>879</v>
      </c>
      <c r="H894" s="119">
        <v>8.8000000000000007</v>
      </c>
      <c r="I894" s="130">
        <v>3.05199101058524E-6</v>
      </c>
      <c r="K894" s="129">
        <v>879</v>
      </c>
      <c r="L894" s="119">
        <v>8.8000000000000007</v>
      </c>
      <c r="M894" s="130">
        <v>1.6010609882304998E-5</v>
      </c>
      <c r="O894" s="129">
        <v>879</v>
      </c>
      <c r="P894" s="119">
        <v>8.8000000000000007</v>
      </c>
      <c r="Q894" s="130">
        <v>2.8711122863056999E-6</v>
      </c>
      <c r="S894" s="129">
        <v>879</v>
      </c>
      <c r="T894" s="119">
        <v>8.8000000000000007</v>
      </c>
      <c r="U894" s="130">
        <v>2.40927759578744E-4</v>
      </c>
      <c r="W894" s="129">
        <v>879</v>
      </c>
      <c r="X894" s="119">
        <v>8.8000000000000007</v>
      </c>
      <c r="Y894" s="130">
        <v>3.2873641702584199E-5</v>
      </c>
    </row>
    <row r="895" spans="3:25" x14ac:dyDescent="0.25">
      <c r="C895" s="129">
        <v>880</v>
      </c>
      <c r="D895" s="118">
        <v>8.81</v>
      </c>
      <c r="E895" s="130">
        <v>2.97374812608706E-6</v>
      </c>
      <c r="G895" s="129">
        <v>880</v>
      </c>
      <c r="H895" s="119">
        <v>8.81</v>
      </c>
      <c r="I895" s="130">
        <v>3.0452432347619002E-6</v>
      </c>
      <c r="K895" s="129">
        <v>880</v>
      </c>
      <c r="L895" s="119">
        <v>8.81</v>
      </c>
      <c r="M895" s="130">
        <v>1.5975184814876401E-5</v>
      </c>
      <c r="O895" s="129">
        <v>880</v>
      </c>
      <c r="P895" s="119">
        <v>8.81</v>
      </c>
      <c r="Q895" s="130">
        <v>2.8647672616332598E-6</v>
      </c>
      <c r="S895" s="129">
        <v>880</v>
      </c>
      <c r="T895" s="119">
        <v>8.81</v>
      </c>
      <c r="U895" s="130">
        <v>2.4040976575193199E-4</v>
      </c>
      <c r="W895" s="129">
        <v>880</v>
      </c>
      <c r="X895" s="119">
        <v>8.81</v>
      </c>
      <c r="Y895" s="130">
        <v>3.2800258312112102E-5</v>
      </c>
    </row>
    <row r="896" spans="3:25" x14ac:dyDescent="0.25">
      <c r="C896" s="129">
        <v>881</v>
      </c>
      <c r="D896" s="118">
        <v>8.82</v>
      </c>
      <c r="E896" s="130">
        <v>2.9670866678034001E-6</v>
      </c>
      <c r="G896" s="129">
        <v>881</v>
      </c>
      <c r="H896" s="119">
        <v>8.82</v>
      </c>
      <c r="I896" s="130">
        <v>3.0385176879147601E-6</v>
      </c>
      <c r="K896" s="129">
        <v>881</v>
      </c>
      <c r="L896" s="119">
        <v>8.82</v>
      </c>
      <c r="M896" s="130">
        <v>1.59398765718468E-5</v>
      </c>
      <c r="O896" s="129">
        <v>881</v>
      </c>
      <c r="P896" s="119">
        <v>8.82</v>
      </c>
      <c r="Q896" s="130">
        <v>2.8584431291841099E-6</v>
      </c>
      <c r="S896" s="129">
        <v>881</v>
      </c>
      <c r="T896" s="119">
        <v>8.82</v>
      </c>
      <c r="U896" s="130">
        <v>2.39893416400325E-4</v>
      </c>
      <c r="W896" s="129">
        <v>881</v>
      </c>
      <c r="X896" s="119">
        <v>8.82</v>
      </c>
      <c r="Y896" s="130">
        <v>3.2727119621108097E-5</v>
      </c>
    </row>
    <row r="897" spans="3:25" x14ac:dyDescent="0.25">
      <c r="C897" s="129">
        <v>882</v>
      </c>
      <c r="D897" s="118">
        <v>8.83</v>
      </c>
      <c r="E897" s="130">
        <v>2.9604475316849699E-6</v>
      </c>
      <c r="G897" s="129">
        <v>882</v>
      </c>
      <c r="H897" s="119">
        <v>8.83</v>
      </c>
      <c r="I897" s="130">
        <v>3.0318142730805401E-6</v>
      </c>
      <c r="K897" s="129">
        <v>882</v>
      </c>
      <c r="L897" s="119">
        <v>8.83</v>
      </c>
      <c r="M897" s="130">
        <v>1.59046846429487E-5</v>
      </c>
      <c r="O897" s="129">
        <v>882</v>
      </c>
      <c r="P897" s="119">
        <v>8.83</v>
      </c>
      <c r="Q897" s="130">
        <v>2.8521397978815898E-6</v>
      </c>
      <c r="S897" s="129">
        <v>882</v>
      </c>
      <c r="T897" s="119">
        <v>8.83</v>
      </c>
      <c r="U897" s="130">
        <v>2.39378704680224E-4</v>
      </c>
      <c r="W897" s="129">
        <v>882</v>
      </c>
      <c r="X897" s="119">
        <v>8.83</v>
      </c>
      <c r="Y897" s="130">
        <v>3.26542245448775E-5</v>
      </c>
    </row>
    <row r="898" spans="3:25" x14ac:dyDescent="0.25">
      <c r="C898" s="129">
        <v>883</v>
      </c>
      <c r="D898" s="118">
        <v>8.84</v>
      </c>
      <c r="E898" s="130">
        <v>2.9538306181859198E-6</v>
      </c>
      <c r="G898" s="129">
        <v>883</v>
      </c>
      <c r="H898" s="119">
        <v>8.84</v>
      </c>
      <c r="I898" s="130">
        <v>3.0251328938208599E-6</v>
      </c>
      <c r="K898" s="129">
        <v>883</v>
      </c>
      <c r="L898" s="119">
        <v>8.84</v>
      </c>
      <c r="M898" s="130">
        <v>1.58696085206811E-5</v>
      </c>
      <c r="O898" s="129">
        <v>883</v>
      </c>
      <c r="P898" s="119">
        <v>8.84</v>
      </c>
      <c r="Q898" s="130">
        <v>2.8458571771416101E-6</v>
      </c>
      <c r="S898" s="129">
        <v>883</v>
      </c>
      <c r="T898" s="119">
        <v>8.84</v>
      </c>
      <c r="U898" s="130">
        <v>2.3886562378286799E-4</v>
      </c>
      <c r="W898" s="129">
        <v>883</v>
      </c>
      <c r="X898" s="119">
        <v>8.84</v>
      </c>
      <c r="Y898" s="130">
        <v>3.2581572004725302E-5</v>
      </c>
    </row>
    <row r="899" spans="3:25" x14ac:dyDescent="0.25">
      <c r="C899" s="129">
        <v>884</v>
      </c>
      <c r="D899" s="118">
        <v>8.85</v>
      </c>
      <c r="E899" s="130">
        <v>2.94723582831482E-6</v>
      </c>
      <c r="G899" s="129">
        <v>884</v>
      </c>
      <c r="H899" s="119">
        <v>8.85</v>
      </c>
      <c r="I899" s="130">
        <v>3.01847345421882E-6</v>
      </c>
      <c r="K899" s="129">
        <v>884</v>
      </c>
      <c r="L899" s="119">
        <v>8.85</v>
      </c>
      <c r="M899" s="130">
        <v>1.58346477002913E-5</v>
      </c>
      <c r="O899" s="129">
        <v>884</v>
      </c>
      <c r="P899" s="119">
        <v>8.85</v>
      </c>
      <c r="Q899" s="130">
        <v>2.8395951768695202E-6</v>
      </c>
      <c r="S899" s="129">
        <v>884</v>
      </c>
      <c r="T899" s="119">
        <v>8.85</v>
      </c>
      <c r="U899" s="130">
        <v>2.3835416693422499E-4</v>
      </c>
      <c r="W899" s="129">
        <v>884</v>
      </c>
      <c r="X899" s="119">
        <v>8.85</v>
      </c>
      <c r="Y899" s="130">
        <v>3.2509160927917798E-5</v>
      </c>
    </row>
    <row r="900" spans="3:25" x14ac:dyDescent="0.25">
      <c r="C900" s="129">
        <v>885</v>
      </c>
      <c r="D900" s="118">
        <v>8.86</v>
      </c>
      <c r="E900" s="130">
        <v>2.9406630636308799E-6</v>
      </c>
      <c r="G900" s="129">
        <v>885</v>
      </c>
      <c r="H900" s="119">
        <v>8.86</v>
      </c>
      <c r="I900" s="130">
        <v>3.0118358588756901E-6</v>
      </c>
      <c r="K900" s="129">
        <v>885</v>
      </c>
      <c r="L900" s="119">
        <v>8.86</v>
      </c>
      <c r="M900" s="130">
        <v>1.57998016797575E-5</v>
      </c>
      <c r="O900" s="129">
        <v>885</v>
      </c>
      <c r="P900" s="119">
        <v>8.86</v>
      </c>
      <c r="Q900" s="130">
        <v>2.8333537074568902E-6</v>
      </c>
      <c r="S900" s="129">
        <v>885</v>
      </c>
      <c r="T900" s="119">
        <v>8.86</v>
      </c>
      <c r="U900" s="130">
        <v>2.37844327394777E-4</v>
      </c>
      <c r="W900" s="129">
        <v>885</v>
      </c>
      <c r="X900" s="119">
        <v>8.86</v>
      </c>
      <c r="Y900" s="130">
        <v>3.2436990247641799E-5</v>
      </c>
    </row>
    <row r="901" spans="3:25" x14ac:dyDescent="0.25">
      <c r="C901" s="129">
        <v>886</v>
      </c>
      <c r="D901" s="118">
        <v>8.8699999999999992</v>
      </c>
      <c r="E901" s="130">
        <v>2.9341122262404101E-6</v>
      </c>
      <c r="G901" s="129">
        <v>886</v>
      </c>
      <c r="H901" s="119">
        <v>8.8699999999999992</v>
      </c>
      <c r="I901" s="130">
        <v>3.00522001290751E-6</v>
      </c>
      <c r="K901" s="129">
        <v>886</v>
      </c>
      <c r="L901" s="119">
        <v>8.8699999999999992</v>
      </c>
      <c r="M901" s="130">
        <v>1.5765069959771099E-5</v>
      </c>
      <c r="O901" s="129">
        <v>886</v>
      </c>
      <c r="P901" s="119">
        <v>8.8699999999999992</v>
      </c>
      <c r="Q901" s="130">
        <v>2.8271326797784801E-6</v>
      </c>
      <c r="S901" s="129">
        <v>886</v>
      </c>
      <c r="T901" s="119">
        <v>8.8699999999999992</v>
      </c>
      <c r="U901" s="130">
        <v>2.37336098459325E-4</v>
      </c>
      <c r="W901" s="129">
        <v>886</v>
      </c>
      <c r="X901" s="119">
        <v>8.8699999999999992</v>
      </c>
      <c r="Y901" s="130">
        <v>3.23650589029668E-5</v>
      </c>
    </row>
    <row r="902" spans="3:25" x14ac:dyDescent="0.25">
      <c r="C902" s="129">
        <v>887</v>
      </c>
      <c r="D902" s="118">
        <v>8.8800000000000008</v>
      </c>
      <c r="E902" s="130">
        <v>2.9275832187929999E-6</v>
      </c>
      <c r="G902" s="129">
        <v>887</v>
      </c>
      <c r="H902" s="119">
        <v>8.8800000000000008</v>
      </c>
      <c r="I902" s="130">
        <v>2.9986258219418502E-6</v>
      </c>
      <c r="K902" s="129">
        <v>887</v>
      </c>
      <c r="L902" s="119">
        <v>8.8800000000000008</v>
      </c>
      <c r="M902" s="130">
        <v>1.5730452043719101E-5</v>
      </c>
      <c r="O902" s="129">
        <v>887</v>
      </c>
      <c r="P902" s="119">
        <v>8.8800000000000008</v>
      </c>
      <c r="Q902" s="130">
        <v>2.82093200518905E-6</v>
      </c>
      <c r="S902" s="129">
        <v>887</v>
      </c>
      <c r="T902" s="119">
        <v>8.8800000000000008</v>
      </c>
      <c r="U902" s="130">
        <v>2.3682947345677E-4</v>
      </c>
      <c r="W902" s="129">
        <v>887</v>
      </c>
      <c r="X902" s="119">
        <v>8.8800000000000008</v>
      </c>
      <c r="Y902" s="130">
        <v>3.2293365838804702E-5</v>
      </c>
    </row>
    <row r="903" spans="3:25" x14ac:dyDescent="0.25">
      <c r="C903" s="129">
        <v>888</v>
      </c>
      <c r="D903" s="118">
        <v>8.89</v>
      </c>
      <c r="E903" s="130">
        <v>2.9210759444780699E-6</v>
      </c>
      <c r="G903" s="129">
        <v>888</v>
      </c>
      <c r="H903" s="119">
        <v>8.89</v>
      </c>
      <c r="I903" s="130">
        <v>2.9920531921144699E-6</v>
      </c>
      <c r="K903" s="129">
        <v>888</v>
      </c>
      <c r="L903" s="119">
        <v>8.89</v>
      </c>
      <c r="M903" s="130">
        <v>1.5695947437667201E-5</v>
      </c>
      <c r="O903" s="129">
        <v>888</v>
      </c>
      <c r="P903" s="119">
        <v>8.89</v>
      </c>
      <c r="Q903" s="130">
        <v>2.81475159552037E-6</v>
      </c>
      <c r="S903" s="129">
        <v>888</v>
      </c>
      <c r="T903" s="119">
        <v>8.89</v>
      </c>
      <c r="U903" s="130">
        <v>2.36324445749924E-4</v>
      </c>
      <c r="W903" s="129">
        <v>888</v>
      </c>
      <c r="X903" s="119">
        <v>8.89</v>
      </c>
      <c r="Y903" s="130">
        <v>3.22219100058722E-5</v>
      </c>
    </row>
    <row r="904" spans="3:25" x14ac:dyDescent="0.25">
      <c r="C904" s="129">
        <v>889</v>
      </c>
      <c r="D904" s="118">
        <v>8.9</v>
      </c>
      <c r="E904" s="130">
        <v>2.91459030702117E-6</v>
      </c>
      <c r="G904" s="129">
        <v>889</v>
      </c>
      <c r="H904" s="119">
        <v>8.9</v>
      </c>
      <c r="I904" s="130">
        <v>2.9855020300661101E-6</v>
      </c>
      <c r="K904" s="129">
        <v>889</v>
      </c>
      <c r="L904" s="119">
        <v>8.9</v>
      </c>
      <c r="M904" s="130">
        <v>1.56615556503416E-5</v>
      </c>
      <c r="O904" s="129">
        <v>889</v>
      </c>
      <c r="P904" s="119">
        <v>8.9</v>
      </c>
      <c r="Q904" s="130">
        <v>2.8085913630780899E-6</v>
      </c>
      <c r="S904" s="129">
        <v>889</v>
      </c>
      <c r="T904" s="119">
        <v>8.9</v>
      </c>
      <c r="U904" s="130">
        <v>2.35821008735294E-4</v>
      </c>
      <c r="W904" s="129">
        <v>889</v>
      </c>
      <c r="X904" s="119">
        <v>8.9</v>
      </c>
      <c r="Y904" s="130">
        <v>3.2150690360652002E-5</v>
      </c>
    </row>
    <row r="905" spans="3:25" x14ac:dyDescent="0.25">
      <c r="C905" s="129">
        <v>890</v>
      </c>
      <c r="D905" s="118">
        <v>8.91</v>
      </c>
      <c r="E905" s="130">
        <v>2.9081262106804001E-6</v>
      </c>
      <c r="G905" s="129">
        <v>890</v>
      </c>
      <c r="H905" s="119">
        <v>8.91</v>
      </c>
      <c r="I905" s="130">
        <v>2.9789722429392E-6</v>
      </c>
      <c r="K905" s="129">
        <v>890</v>
      </c>
      <c r="L905" s="119">
        <v>8.91</v>
      </c>
      <c r="M905" s="130">
        <v>1.5627276193113401E-5</v>
      </c>
      <c r="O905" s="129">
        <v>890</v>
      </c>
      <c r="P905" s="119">
        <v>8.91</v>
      </c>
      <c r="Q905" s="130">
        <v>2.8024512206387301E-6</v>
      </c>
      <c r="S905" s="129">
        <v>890</v>
      </c>
      <c r="T905" s="119">
        <v>8.91</v>
      </c>
      <c r="U905" s="130">
        <v>2.35319155842889E-4</v>
      </c>
      <c r="W905" s="129">
        <v>890</v>
      </c>
      <c r="X905" s="119">
        <v>8.91</v>
      </c>
      <c r="Y905" s="130">
        <v>3.2079705865354803E-5</v>
      </c>
    </row>
    <row r="906" spans="3:25" x14ac:dyDescent="0.25">
      <c r="C906" s="129">
        <v>891</v>
      </c>
      <c r="D906" s="118">
        <v>8.92</v>
      </c>
      <c r="E906" s="130">
        <v>2.9016835602430402E-6</v>
      </c>
      <c r="G906" s="129">
        <v>891</v>
      </c>
      <c r="H906" s="119">
        <v>8.92</v>
      </c>
      <c r="I906" s="130">
        <v>2.9724637383747001E-6</v>
      </c>
      <c r="K906" s="129">
        <v>891</v>
      </c>
      <c r="L906" s="119">
        <v>8.92</v>
      </c>
      <c r="M906" s="130">
        <v>1.55931085799804E-5</v>
      </c>
      <c r="O906" s="129">
        <v>891</v>
      </c>
      <c r="P906" s="119">
        <v>8.92</v>
      </c>
      <c r="Q906" s="130">
        <v>2.7963310814466898E-6</v>
      </c>
      <c r="S906" s="129">
        <v>891</v>
      </c>
      <c r="T906" s="119">
        <v>8.92</v>
      </c>
      <c r="U906" s="130">
        <v>2.3481888053601999E-4</v>
      </c>
      <c r="W906" s="129">
        <v>891</v>
      </c>
      <c r="X906" s="119">
        <v>8.92</v>
      </c>
      <c r="Y906" s="130">
        <v>3.2008955487881601E-5</v>
      </c>
    </row>
    <row r="907" spans="3:25" x14ac:dyDescent="0.25">
      <c r="C907" s="129">
        <v>892</v>
      </c>
      <c r="D907" s="118">
        <v>8.93</v>
      </c>
      <c r="E907" s="130">
        <v>2.8952622610217699E-6</v>
      </c>
      <c r="G907" s="129">
        <v>892</v>
      </c>
      <c r="H907" s="119">
        <v>8.93</v>
      </c>
      <c r="I907" s="130">
        <v>2.9659764245088899E-6</v>
      </c>
      <c r="K907" s="129">
        <v>892</v>
      </c>
      <c r="L907" s="119">
        <v>8.93</v>
      </c>
      <c r="M907" s="130">
        <v>1.55590523275507E-5</v>
      </c>
      <c r="O907" s="129">
        <v>892</v>
      </c>
      <c r="P907" s="119">
        <v>8.93</v>
      </c>
      <c r="Q907" s="130">
        <v>2.7902308592112498E-6</v>
      </c>
      <c r="S907" s="129">
        <v>892</v>
      </c>
      <c r="T907" s="119">
        <v>8.93</v>
      </c>
      <c r="U907" s="130">
        <v>2.3432017631109801E-4</v>
      </c>
      <c r="W907" s="129">
        <v>892</v>
      </c>
      <c r="X907" s="119">
        <v>8.93</v>
      </c>
      <c r="Y907" s="130">
        <v>3.1938438201786602E-5</v>
      </c>
    </row>
    <row r="908" spans="3:25" x14ac:dyDescent="0.25">
      <c r="C908" s="129">
        <v>893</v>
      </c>
      <c r="D908" s="118">
        <v>8.94</v>
      </c>
      <c r="E908" s="130">
        <v>2.8888622188514599E-6</v>
      </c>
      <c r="G908" s="129">
        <v>893</v>
      </c>
      <c r="H908" s="119">
        <v>8.94</v>
      </c>
      <c r="I908" s="130">
        <v>2.9595102099701999E-6</v>
      </c>
      <c r="K908" s="129">
        <v>893</v>
      </c>
      <c r="L908" s="119">
        <v>8.94</v>
      </c>
      <c r="M908" s="130">
        <v>1.55251069550262E-5</v>
      </c>
      <c r="O908" s="129">
        <v>893</v>
      </c>
      <c r="P908" s="119">
        <v>8.94</v>
      </c>
      <c r="Q908" s="130">
        <v>2.7841504681035598E-6</v>
      </c>
      <c r="S908" s="129">
        <v>893</v>
      </c>
      <c r="T908" s="119">
        <v>8.94</v>
      </c>
      <c r="U908" s="130">
        <v>2.3382303669743901E-4</v>
      </c>
      <c r="W908" s="129">
        <v>893</v>
      </c>
      <c r="X908" s="119">
        <v>8.94</v>
      </c>
      <c r="Y908" s="130">
        <v>3.1868152986239502E-5</v>
      </c>
    </row>
    <row r="909" spans="3:25" x14ac:dyDescent="0.25">
      <c r="C909" s="129">
        <v>894</v>
      </c>
      <c r="D909" s="118">
        <v>8.9499999999999993</v>
      </c>
      <c r="E909" s="130">
        <v>2.8824833400855301E-6</v>
      </c>
      <c r="G909" s="129">
        <v>894</v>
      </c>
      <c r="H909" s="119">
        <v>8.9499999999999993</v>
      </c>
      <c r="I909" s="130">
        <v>2.9530650038760802E-6</v>
      </c>
      <c r="K909" s="129">
        <v>894</v>
      </c>
      <c r="L909" s="119">
        <v>8.9499999999999993</v>
      </c>
      <c r="M909" s="130">
        <v>1.54912719841857E-5</v>
      </c>
      <c r="O909" s="129">
        <v>894</v>
      </c>
      <c r="P909" s="119">
        <v>8.9499999999999993</v>
      </c>
      <c r="Q909" s="130">
        <v>2.7780898227538299E-6</v>
      </c>
      <c r="S909" s="129">
        <v>894</v>
      </c>
      <c r="T909" s="119">
        <v>8.9499999999999993</v>
      </c>
      <c r="U909" s="130">
        <v>2.3332745525706899E-4</v>
      </c>
      <c r="W909" s="129">
        <v>894</v>
      </c>
      <c r="X909" s="119">
        <v>8.9499999999999993</v>
      </c>
      <c r="Y909" s="130">
        <v>3.1798098825989102E-5</v>
      </c>
    </row>
    <row r="910" spans="3:25" x14ac:dyDescent="0.25">
      <c r="C910" s="129">
        <v>895</v>
      </c>
      <c r="D910" s="118">
        <v>8.9600000000000009</v>
      </c>
      <c r="E910" s="130">
        <v>2.8761255315926298E-6</v>
      </c>
      <c r="G910" s="129">
        <v>895</v>
      </c>
      <c r="H910" s="119">
        <v>8.9600000000000009</v>
      </c>
      <c r="I910" s="130">
        <v>2.9466407158298601E-6</v>
      </c>
      <c r="K910" s="129">
        <v>895</v>
      </c>
      <c r="L910" s="119">
        <v>8.9600000000000009</v>
      </c>
      <c r="M910" s="130">
        <v>1.5457546939368702E-5</v>
      </c>
      <c r="O910" s="129">
        <v>895</v>
      </c>
      <c r="P910" s="119">
        <v>8.9600000000000009</v>
      </c>
      <c r="Q910" s="130">
        <v>2.7720488382482198E-6</v>
      </c>
      <c r="S910" s="129">
        <v>895</v>
      </c>
      <c r="T910" s="119">
        <v>8.9600000000000009</v>
      </c>
      <c r="U910" s="130">
        <v>2.3283342558452899E-4</v>
      </c>
      <c r="W910" s="129">
        <v>895</v>
      </c>
      <c r="X910" s="119">
        <v>8.9600000000000009</v>
      </c>
      <c r="Y910" s="130">
        <v>3.1728274711326297E-5</v>
      </c>
    </row>
    <row r="911" spans="3:25" x14ac:dyDescent="0.25">
      <c r="C911" s="129">
        <v>896</v>
      </c>
      <c r="D911" s="118">
        <v>8.9700000000000006</v>
      </c>
      <c r="E911" s="130">
        <v>2.8697887007531598E-6</v>
      </c>
      <c r="G911" s="129">
        <v>896</v>
      </c>
      <c r="H911" s="119">
        <v>8.9700000000000006</v>
      </c>
      <c r="I911" s="130">
        <v>2.9402372559177301E-6</v>
      </c>
      <c r="K911" s="129">
        <v>896</v>
      </c>
      <c r="L911" s="119">
        <v>8.9700000000000006</v>
      </c>
      <c r="M911" s="130">
        <v>1.5423931347459001E-5</v>
      </c>
      <c r="O911" s="129">
        <v>896</v>
      </c>
      <c r="P911" s="119">
        <v>8.9700000000000006</v>
      </c>
      <c r="Q911" s="130">
        <v>2.7660274301260699E-6</v>
      </c>
      <c r="S911" s="129">
        <v>896</v>
      </c>
      <c r="T911" s="119">
        <v>8.9700000000000006</v>
      </c>
      <c r="U911" s="130">
        <v>2.32340941306681E-4</v>
      </c>
      <c r="W911" s="129">
        <v>896</v>
      </c>
      <c r="X911" s="119">
        <v>8.9700000000000006</v>
      </c>
      <c r="Y911" s="130">
        <v>3.1658679638048403E-5</v>
      </c>
    </row>
    <row r="912" spans="3:25" x14ac:dyDescent="0.25">
      <c r="C912" s="129">
        <v>897</v>
      </c>
      <c r="D912" s="118">
        <v>8.98</v>
      </c>
      <c r="E912" s="130">
        <v>2.8634727554559499E-6</v>
      </c>
      <c r="G912" s="129">
        <v>897</v>
      </c>
      <c r="H912" s="119">
        <v>8.98</v>
      </c>
      <c r="I912" s="130">
        <v>2.9338545347055302E-6</v>
      </c>
      <c r="K912" s="129">
        <v>897</v>
      </c>
      <c r="L912" s="119">
        <v>8.98</v>
      </c>
      <c r="M912" s="130">
        <v>1.5390424737868201E-5</v>
      </c>
      <c r="O912" s="129">
        <v>897</v>
      </c>
      <c r="P912" s="119">
        <v>8.98</v>
      </c>
      <c r="Q912" s="130">
        <v>2.7600255143770201E-6</v>
      </c>
      <c r="S912" s="129">
        <v>897</v>
      </c>
      <c r="T912" s="119">
        <v>8.98</v>
      </c>
      <c r="U912" s="130">
        <v>2.3184999608251799E-4</v>
      </c>
      <c r="W912" s="129">
        <v>897</v>
      </c>
      <c r="X912" s="119">
        <v>8.98</v>
      </c>
      <c r="Y912" s="130">
        <v>3.1589312607422301E-5</v>
      </c>
    </row>
    <row r="913" spans="3:25" x14ac:dyDescent="0.25">
      <c r="C913" s="129">
        <v>898</v>
      </c>
      <c r="D913" s="118">
        <v>8.99</v>
      </c>
      <c r="E913" s="130">
        <v>2.8571776040948999E-6</v>
      </c>
      <c r="G913" s="129">
        <v>898</v>
      </c>
      <c r="H913" s="119">
        <v>8.99</v>
      </c>
      <c r="I913" s="130">
        <v>2.9274924632358502E-6</v>
      </c>
      <c r="K913" s="129">
        <v>898</v>
      </c>
      <c r="L913" s="119">
        <v>8.99</v>
      </c>
      <c r="M913" s="130">
        <v>1.53570266425202E-5</v>
      </c>
      <c r="O913" s="129">
        <v>898</v>
      </c>
      <c r="P913" s="119">
        <v>8.99</v>
      </c>
      <c r="Q913" s="130">
        <v>2.7540430074380698E-6</v>
      </c>
      <c r="S913" s="129">
        <v>898</v>
      </c>
      <c r="T913" s="119">
        <v>8.99</v>
      </c>
      <c r="U913" s="130">
        <v>2.31360583602973E-4</v>
      </c>
      <c r="W913" s="129">
        <v>898</v>
      </c>
      <c r="X913" s="119">
        <v>8.99</v>
      </c>
      <c r="Y913" s="130">
        <v>3.1520172626149598E-5</v>
      </c>
    </row>
    <row r="914" spans="3:25" x14ac:dyDescent="0.25">
      <c r="C914" s="129">
        <v>899</v>
      </c>
      <c r="D914" s="118">
        <v>9</v>
      </c>
      <c r="E914" s="130">
        <v>2.85090315556562E-6</v>
      </c>
      <c r="G914" s="129">
        <v>899</v>
      </c>
      <c r="H914" s="119">
        <v>9</v>
      </c>
      <c r="I914" s="130">
        <v>2.9211509530249201E-6</v>
      </c>
      <c r="K914" s="129">
        <v>899</v>
      </c>
      <c r="L914" s="119">
        <v>9</v>
      </c>
      <c r="M914" s="130">
        <v>1.5323736595834399E-5</v>
      </c>
      <c r="O914" s="129">
        <v>899</v>
      </c>
      <c r="P914" s="119">
        <v>9</v>
      </c>
      <c r="Q914" s="130">
        <v>2.7480798261908101E-6</v>
      </c>
      <c r="S914" s="129">
        <v>899</v>
      </c>
      <c r="T914" s="119">
        <v>9</v>
      </c>
      <c r="U914" s="130">
        <v>2.3087269759072999E-4</v>
      </c>
      <c r="W914" s="129">
        <v>899</v>
      </c>
      <c r="X914" s="119">
        <v>9</v>
      </c>
      <c r="Y914" s="130">
        <v>3.145125870633E-5</v>
      </c>
    </row>
    <row r="915" spans="3:25" x14ac:dyDescent="0.25">
      <c r="C915" s="129">
        <v>900</v>
      </c>
      <c r="D915" s="118">
        <v>9.01</v>
      </c>
      <c r="E915" s="130">
        <v>2.8446493192622E-6</v>
      </c>
      <c r="G915" s="129">
        <v>900</v>
      </c>
      <c r="H915" s="119">
        <v>9.01</v>
      </c>
      <c r="I915" s="130">
        <v>2.9148299160596101E-6</v>
      </c>
      <c r="K915" s="129">
        <v>900</v>
      </c>
      <c r="L915" s="119">
        <v>9.01</v>
      </c>
      <c r="M915" s="130">
        <v>1.52905541347109E-5</v>
      </c>
      <c r="O915" s="129">
        <v>900</v>
      </c>
      <c r="P915" s="119">
        <v>9.01</v>
      </c>
      <c r="Q915" s="130">
        <v>2.74213588795859E-6</v>
      </c>
      <c r="S915" s="129">
        <v>900</v>
      </c>
      <c r="T915" s="119">
        <v>9.01</v>
      </c>
      <c r="U915" s="130">
        <v>2.3038633180003299E-4</v>
      </c>
      <c r="W915" s="129">
        <v>900</v>
      </c>
      <c r="X915" s="119">
        <v>9.01</v>
      </c>
      <c r="Y915" s="130">
        <v>3.1382569865427598E-5</v>
      </c>
    </row>
    <row r="916" spans="3:25" x14ac:dyDescent="0.25">
      <c r="C916" s="129">
        <v>901</v>
      </c>
      <c r="D916" s="118">
        <v>9.02</v>
      </c>
      <c r="E916" s="130">
        <v>2.8384160050738601E-6</v>
      </c>
      <c r="G916" s="129">
        <v>901</v>
      </c>
      <c r="H916" s="119">
        <v>9.02</v>
      </c>
      <c r="I916" s="130">
        <v>2.9085292647944699E-6</v>
      </c>
      <c r="K916" s="129">
        <v>901</v>
      </c>
      <c r="L916" s="119">
        <v>9.02</v>
      </c>
      <c r="M916" s="130">
        <v>1.52574787985137E-5</v>
      </c>
      <c r="O916" s="129">
        <v>901</v>
      </c>
      <c r="P916" s="119">
        <v>9.02</v>
      </c>
      <c r="Q916" s="130">
        <v>2.7362111105037102E-6</v>
      </c>
      <c r="S916" s="129">
        <v>901</v>
      </c>
      <c r="T916" s="119">
        <v>9.02</v>
      </c>
      <c r="U916" s="130">
        <v>2.2990148001650801E-4</v>
      </c>
      <c r="W916" s="129">
        <v>901</v>
      </c>
      <c r="X916" s="119">
        <v>9.02</v>
      </c>
      <c r="Y916" s="130">
        <v>3.1314105126234803E-5</v>
      </c>
    </row>
    <row r="917" spans="3:25" x14ac:dyDescent="0.25">
      <c r="C917" s="129">
        <v>902</v>
      </c>
      <c r="D917" s="118">
        <v>9.0299999999999994</v>
      </c>
      <c r="E917" s="130">
        <v>2.8322031233817702E-6</v>
      </c>
      <c r="G917" s="129">
        <v>902</v>
      </c>
      <c r="H917" s="119">
        <v>9.0299999999999994</v>
      </c>
      <c r="I917" s="130">
        <v>2.9022489121487698E-6</v>
      </c>
      <c r="K917" s="129">
        <v>902</v>
      </c>
      <c r="L917" s="119">
        <v>9.0299999999999994</v>
      </c>
      <c r="M917" s="130">
        <v>1.52245101290558E-5</v>
      </c>
      <c r="O917" s="129">
        <v>902</v>
      </c>
      <c r="P917" s="119">
        <v>9.0299999999999994</v>
      </c>
      <c r="Q917" s="130">
        <v>2.73030541202465E-6</v>
      </c>
      <c r="S917" s="129">
        <v>902</v>
      </c>
      <c r="T917" s="119">
        <v>9.0299999999999994</v>
      </c>
      <c r="U917" s="130">
        <v>2.2941813605696699E-4</v>
      </c>
      <c r="W917" s="129">
        <v>902</v>
      </c>
      <c r="X917" s="119">
        <v>9.0299999999999994</v>
      </c>
      <c r="Y917" s="130">
        <v>3.1245863516837702E-5</v>
      </c>
    </row>
    <row r="918" spans="3:25" x14ac:dyDescent="0.25">
      <c r="C918" s="129">
        <v>903</v>
      </c>
      <c r="D918" s="118">
        <v>9.0399999999999991</v>
      </c>
      <c r="E918" s="130">
        <v>2.8260105850557901E-6</v>
      </c>
      <c r="G918" s="129">
        <v>903</v>
      </c>
      <c r="H918" s="119">
        <v>9.0399999999999991</v>
      </c>
      <c r="I918" s="130">
        <v>2.8959887715035301E-6</v>
      </c>
      <c r="K918" s="129">
        <v>903</v>
      </c>
      <c r="L918" s="119">
        <v>9.0399999999999991</v>
      </c>
      <c r="M918" s="130">
        <v>1.51916476705835E-5</v>
      </c>
      <c r="O918" s="129">
        <v>903</v>
      </c>
      <c r="P918" s="119">
        <v>9.0399999999999991</v>
      </c>
      <c r="Q918" s="130">
        <v>2.7244187111533201E-6</v>
      </c>
      <c r="S918" s="129">
        <v>903</v>
      </c>
      <c r="T918" s="119">
        <v>9.0399999999999991</v>
      </c>
      <c r="U918" s="130">
        <v>2.28936293769229E-4</v>
      </c>
      <c r="W918" s="129">
        <v>903</v>
      </c>
      <c r="X918" s="119">
        <v>9.0399999999999991</v>
      </c>
      <c r="Y918" s="130">
        <v>3.11778440705824E-5</v>
      </c>
    </row>
    <row r="919" spans="3:25" x14ac:dyDescent="0.25">
      <c r="C919" s="129">
        <v>904</v>
      </c>
      <c r="D919" s="118">
        <v>9.0500000000000007</v>
      </c>
      <c r="E919" s="130">
        <v>2.8198383014512699E-6</v>
      </c>
      <c r="G919" s="129">
        <v>904</v>
      </c>
      <c r="H919" s="119">
        <v>9.0500000000000007</v>
      </c>
      <c r="I919" s="130">
        <v>2.8897487566986399E-6</v>
      </c>
      <c r="K919" s="129">
        <v>904</v>
      </c>
      <c r="L919" s="119">
        <v>9.0500000000000007</v>
      </c>
      <c r="M919" s="130">
        <v>1.51588909697607E-5</v>
      </c>
      <c r="O919" s="129">
        <v>904</v>
      </c>
      <c r="P919" s="119">
        <v>9.0500000000000007</v>
      </c>
      <c r="Q919" s="130">
        <v>2.7185509269523401E-6</v>
      </c>
      <c r="S919" s="129">
        <v>904</v>
      </c>
      <c r="T919" s="119">
        <v>9.0500000000000007</v>
      </c>
      <c r="U919" s="130">
        <v>2.2845594703194E-4</v>
      </c>
      <c r="W919" s="129">
        <v>904</v>
      </c>
      <c r="X919" s="119">
        <v>9.0500000000000007</v>
      </c>
      <c r="Y919" s="130">
        <v>3.11100458260402E-5</v>
      </c>
    </row>
    <row r="920" spans="3:25" x14ac:dyDescent="0.25">
      <c r="C920" s="129">
        <v>905</v>
      </c>
      <c r="D920" s="118">
        <v>9.06</v>
      </c>
      <c r="E920" s="130">
        <v>2.8136861844059102E-6</v>
      </c>
      <c r="G920" s="129">
        <v>905</v>
      </c>
      <c r="H920" s="119">
        <v>9.06</v>
      </c>
      <c r="I920" s="130">
        <v>2.88352878202996E-6</v>
      </c>
      <c r="K920" s="129">
        <v>905</v>
      </c>
      <c r="L920" s="119">
        <v>9.06</v>
      </c>
      <c r="M920" s="130">
        <v>1.51262395756541E-5</v>
      </c>
      <c r="O920" s="129">
        <v>905</v>
      </c>
      <c r="P920" s="119">
        <v>9.06</v>
      </c>
      <c r="Q920" s="130">
        <v>2.71270197891228E-6</v>
      </c>
      <c r="S920" s="129">
        <v>905</v>
      </c>
      <c r="T920" s="119">
        <v>9.06</v>
      </c>
      <c r="U920" s="130">
        <v>2.27977089754386E-4</v>
      </c>
      <c r="W920" s="129">
        <v>905</v>
      </c>
      <c r="X920" s="119">
        <v>9.06</v>
      </c>
      <c r="Y920" s="130">
        <v>3.1042467826974302E-5</v>
      </c>
    </row>
    <row r="921" spans="3:25" x14ac:dyDescent="0.25">
      <c r="C921" s="129">
        <v>906</v>
      </c>
      <c r="D921" s="118">
        <v>9.07</v>
      </c>
      <c r="E921" s="130">
        <v>2.8075541462365601E-6</v>
      </c>
      <c r="G921" s="129">
        <v>906</v>
      </c>
      <c r="H921" s="119">
        <v>9.07</v>
      </c>
      <c r="I921" s="130">
        <v>2.8773287622464001E-6</v>
      </c>
      <c r="K921" s="129">
        <v>906</v>
      </c>
      <c r="L921" s="119">
        <v>9.07</v>
      </c>
      <c r="M921" s="130">
        <v>1.50936930397177E-5</v>
      </c>
      <c r="O921" s="129">
        <v>906</v>
      </c>
      <c r="P921" s="119">
        <v>9.07</v>
      </c>
      <c r="Q921" s="130">
        <v>2.7068717869490202E-6</v>
      </c>
      <c r="S921" s="129">
        <v>906</v>
      </c>
      <c r="T921" s="119">
        <v>9.07</v>
      </c>
      <c r="U921" s="130">
        <v>2.27499715876316E-4</v>
      </c>
      <c r="W921" s="129">
        <v>906</v>
      </c>
      <c r="X921" s="119">
        <v>9.07</v>
      </c>
      <c r="Y921" s="130">
        <v>3.0975109122305302E-5</v>
      </c>
    </row>
    <row r="922" spans="3:25" x14ac:dyDescent="0.25">
      <c r="C922" s="129">
        <v>907</v>
      </c>
      <c r="D922" s="118">
        <v>9.08</v>
      </c>
      <c r="E922" s="130">
        <v>2.8014420997361401E-6</v>
      </c>
      <c r="G922" s="129">
        <v>907</v>
      </c>
      <c r="H922" s="119">
        <v>9.08</v>
      </c>
      <c r="I922" s="130">
        <v>2.8711486125471402E-6</v>
      </c>
      <c r="K922" s="129">
        <v>907</v>
      </c>
      <c r="L922" s="119">
        <v>9.08</v>
      </c>
      <c r="M922" s="130">
        <v>1.5061250915778E-5</v>
      </c>
      <c r="O922" s="129">
        <v>907</v>
      </c>
      <c r="P922" s="119">
        <v>9.08</v>
      </c>
      <c r="Q922" s="130">
        <v>2.70106027140105E-6</v>
      </c>
      <c r="S922" s="129">
        <v>907</v>
      </c>
      <c r="T922" s="119">
        <v>9.08</v>
      </c>
      <c r="U922" s="130">
        <v>2.2702381936776201E-4</v>
      </c>
      <c r="W922" s="129">
        <v>907</v>
      </c>
      <c r="X922" s="119">
        <v>9.08</v>
      </c>
      <c r="Y922" s="130">
        <v>3.0907968766078399E-5</v>
      </c>
    </row>
    <row r="923" spans="3:25" x14ac:dyDescent="0.25">
      <c r="C923" s="129">
        <v>908</v>
      </c>
      <c r="D923" s="118">
        <v>9.09</v>
      </c>
      <c r="E923" s="130">
        <v>2.7953499581705398E-6</v>
      </c>
      <c r="G923" s="129">
        <v>908</v>
      </c>
      <c r="H923" s="119">
        <v>9.09</v>
      </c>
      <c r="I923" s="130">
        <v>2.86498824857873E-6</v>
      </c>
      <c r="K923" s="129">
        <v>908</v>
      </c>
      <c r="L923" s="119">
        <v>9.09</v>
      </c>
      <c r="M923" s="130">
        <v>1.50289127600185E-5</v>
      </c>
      <c r="O923" s="129">
        <v>908</v>
      </c>
      <c r="P923" s="119">
        <v>9.09</v>
      </c>
      <c r="Q923" s="130">
        <v>2.6952673530267699E-6</v>
      </c>
      <c r="S923" s="129">
        <v>908</v>
      </c>
      <c r="T923" s="119">
        <v>9.09</v>
      </c>
      <c r="U923" s="130">
        <v>2.2654939422885899E-4</v>
      </c>
      <c r="W923" s="129">
        <v>908</v>
      </c>
      <c r="X923" s="119">
        <v>9.09</v>
      </c>
      <c r="Y923" s="130">
        <v>3.0841045817430902E-5</v>
      </c>
    </row>
    <row r="924" spans="3:25" x14ac:dyDescent="0.25">
      <c r="C924" s="129">
        <v>909</v>
      </c>
      <c r="D924" s="118">
        <v>9.1</v>
      </c>
      <c r="E924" s="130">
        <v>2.7892776352754898E-6</v>
      </c>
      <c r="G924" s="129">
        <v>909</v>
      </c>
      <c r="H924" s="119">
        <v>9.1</v>
      </c>
      <c r="I924" s="130">
        <v>2.8588475864323202E-6</v>
      </c>
      <c r="K924" s="129">
        <v>909</v>
      </c>
      <c r="L924" s="119">
        <v>9.1</v>
      </c>
      <c r="M924" s="130">
        <v>1.49966781309656E-5</v>
      </c>
      <c r="O924" s="129">
        <v>909</v>
      </c>
      <c r="P924" s="119">
        <v>9.1</v>
      </c>
      <c r="Q924" s="130">
        <v>2.6894929530019499E-6</v>
      </c>
      <c r="S924" s="129">
        <v>909</v>
      </c>
      <c r="T924" s="119">
        <v>9.1</v>
      </c>
      <c r="U924" s="130">
        <v>2.2607643448967199E-4</v>
      </c>
      <c r="W924" s="129">
        <v>909</v>
      </c>
      <c r="X924" s="119">
        <v>9.1</v>
      </c>
      <c r="Y924" s="130">
        <v>3.0774339340557797E-5</v>
      </c>
    </row>
    <row r="925" spans="3:25" x14ac:dyDescent="0.25">
      <c r="C925" s="129">
        <v>910</v>
      </c>
      <c r="D925" s="118">
        <v>9.11</v>
      </c>
      <c r="E925" s="130">
        <v>2.7832250452535398E-6</v>
      </c>
      <c r="G925" s="129">
        <v>910</v>
      </c>
      <c r="H925" s="119">
        <v>9.11</v>
      </c>
      <c r="I925" s="130">
        <v>2.85272654264085E-6</v>
      </c>
      <c r="K925" s="129">
        <v>910</v>
      </c>
      <c r="L925" s="119">
        <v>9.11</v>
      </c>
      <c r="M925" s="130">
        <v>1.4964546589473501E-5</v>
      </c>
      <c r="O925" s="129">
        <v>910</v>
      </c>
      <c r="P925" s="119">
        <v>9.11</v>
      </c>
      <c r="Q925" s="130">
        <v>2.6837369929170099E-6</v>
      </c>
      <c r="S925" s="129">
        <v>910</v>
      </c>
      <c r="T925" s="119">
        <v>9.11</v>
      </c>
      <c r="U925" s="130">
        <v>2.2560493421001801E-4</v>
      </c>
      <c r="W925" s="129">
        <v>910</v>
      </c>
      <c r="X925" s="119">
        <v>9.11</v>
      </c>
      <c r="Y925" s="130">
        <v>3.0707848404680401E-5</v>
      </c>
    </row>
    <row r="926" spans="3:25" x14ac:dyDescent="0.25">
      <c r="C926" s="129">
        <v>911</v>
      </c>
      <c r="D926" s="118">
        <v>9.1199999999999992</v>
      </c>
      <c r="E926" s="130">
        <v>2.77719210277107E-6</v>
      </c>
      <c r="G926" s="129">
        <v>911</v>
      </c>
      <c r="H926" s="119">
        <v>9.1199999999999992</v>
      </c>
      <c r="I926" s="130">
        <v>2.84662503417627E-6</v>
      </c>
      <c r="K926" s="129">
        <v>911</v>
      </c>
      <c r="L926" s="119">
        <v>9.1199999999999992</v>
      </c>
      <c r="M926" s="130">
        <v>1.49325176987094E-5</v>
      </c>
      <c r="O926" s="129">
        <v>911</v>
      </c>
      <c r="P926" s="119">
        <v>9.1199999999999992</v>
      </c>
      <c r="Q926" s="130">
        <v>2.6779993947745199E-6</v>
      </c>
      <c r="S926" s="129">
        <v>911</v>
      </c>
      <c r="T926" s="119">
        <v>9.1199999999999992</v>
      </c>
      <c r="U926" s="130">
        <v>2.25134887479292E-4</v>
      </c>
      <c r="W926" s="129">
        <v>911</v>
      </c>
      <c r="X926" s="119">
        <v>9.1199999999999992</v>
      </c>
      <c r="Y926" s="130">
        <v>3.0641572084013801E-5</v>
      </c>
    </row>
    <row r="927" spans="3:25" x14ac:dyDescent="0.25">
      <c r="C927" s="129">
        <v>912</v>
      </c>
      <c r="D927" s="118">
        <v>9.1300000000000008</v>
      </c>
      <c r="E927" s="130">
        <v>2.7711787229551998E-6</v>
      </c>
      <c r="G927" s="129">
        <v>912</v>
      </c>
      <c r="H927" s="119">
        <v>9.1300000000000008</v>
      </c>
      <c r="I927" s="130">
        <v>2.8405429784468302E-6</v>
      </c>
      <c r="K927" s="129">
        <v>912</v>
      </c>
      <c r="L927" s="119">
        <v>9.1300000000000008</v>
      </c>
      <c r="M927" s="130">
        <v>1.49005910241394E-5</v>
      </c>
      <c r="O927" s="129">
        <v>912</v>
      </c>
      <c r="P927" s="119">
        <v>9.1300000000000008</v>
      </c>
      <c r="Q927" s="130">
        <v>2.6722800809865202E-6</v>
      </c>
      <c r="S927" s="129">
        <v>912</v>
      </c>
      <c r="T927" s="119">
        <v>9.1300000000000008</v>
      </c>
      <c r="U927" s="130">
        <v>2.2466628841629201E-4</v>
      </c>
      <c r="W927" s="129">
        <v>912</v>
      </c>
      <c r="X927" s="119">
        <v>9.1300000000000008</v>
      </c>
      <c r="Y927" s="130">
        <v>3.0575509457733898E-5</v>
      </c>
    </row>
    <row r="928" spans="3:25" x14ac:dyDescent="0.25">
      <c r="C928" s="129">
        <v>913</v>
      </c>
      <c r="D928" s="118">
        <v>9.14</v>
      </c>
      <c r="E928" s="130">
        <v>2.7651848213908601E-6</v>
      </c>
      <c r="G928" s="129">
        <v>913</v>
      </c>
      <c r="H928" s="119">
        <v>9.14</v>
      </c>
      <c r="I928" s="130">
        <v>2.8344802932942801E-6</v>
      </c>
      <c r="K928" s="129">
        <v>913</v>
      </c>
      <c r="L928" s="119">
        <v>9.14</v>
      </c>
      <c r="M928" s="130">
        <v>1.48687661335135E-5</v>
      </c>
      <c r="O928" s="129">
        <v>913</v>
      </c>
      <c r="P928" s="119">
        <v>9.14</v>
      </c>
      <c r="Q928" s="130">
        <v>2.6665789743720501E-6</v>
      </c>
      <c r="S928" s="129">
        <v>913</v>
      </c>
      <c r="T928" s="119">
        <v>9.14</v>
      </c>
      <c r="U928" s="130">
        <v>2.24199131169051E-4</v>
      </c>
      <c r="W928" s="129">
        <v>913</v>
      </c>
      <c r="X928" s="119">
        <v>9.14</v>
      </c>
      <c r="Y928" s="130">
        <v>3.0509659609946899E-5</v>
      </c>
    </row>
    <row r="929" spans="3:25" x14ac:dyDescent="0.25">
      <c r="C929" s="129">
        <v>914</v>
      </c>
      <c r="D929" s="118">
        <v>9.15</v>
      </c>
      <c r="E929" s="130">
        <v>2.7592103141178E-6</v>
      </c>
      <c r="G929" s="129">
        <v>914</v>
      </c>
      <c r="H929" s="119">
        <v>9.15</v>
      </c>
      <c r="I929" s="130">
        <v>2.8284368969912499E-6</v>
      </c>
      <c r="K929" s="129">
        <v>914</v>
      </c>
      <c r="L929" s="119">
        <v>9.15</v>
      </c>
      <c r="M929" s="130">
        <v>1.48370425968521E-5</v>
      </c>
      <c r="O929" s="129">
        <v>914</v>
      </c>
      <c r="P929" s="119">
        <v>9.15</v>
      </c>
      <c r="Q929" s="130">
        <v>2.6608959981545402E-6</v>
      </c>
      <c r="S929" s="129">
        <v>914</v>
      </c>
      <c r="T929" s="119">
        <v>9.15</v>
      </c>
      <c r="U929" s="130">
        <v>2.2373340991466099E-4</v>
      </c>
      <c r="W929" s="129">
        <v>914</v>
      </c>
      <c r="X929" s="119">
        <v>9.15</v>
      </c>
      <c r="Y929" s="130">
        <v>3.04440216296561E-5</v>
      </c>
    </row>
    <row r="930" spans="3:25" x14ac:dyDescent="0.25">
      <c r="C930" s="129">
        <v>915</v>
      </c>
      <c r="D930" s="118">
        <v>9.16</v>
      </c>
      <c r="E930" s="130">
        <v>2.7532551176276799E-6</v>
      </c>
      <c r="G930" s="129">
        <v>915</v>
      </c>
      <c r="H930" s="119">
        <v>9.16</v>
      </c>
      <c r="I930" s="130">
        <v>2.8224127082384599E-6</v>
      </c>
      <c r="K930" s="129">
        <v>915</v>
      </c>
      <c r="L930" s="119">
        <v>9.16</v>
      </c>
      <c r="M930" s="130">
        <v>1.48054239215706E-5</v>
      </c>
      <c r="O930" s="129">
        <v>915</v>
      </c>
      <c r="P930" s="119">
        <v>9.16</v>
      </c>
      <c r="Q930" s="130">
        <v>2.6552310759593201E-6</v>
      </c>
      <c r="S930" s="129">
        <v>915</v>
      </c>
      <c r="T930" s="119">
        <v>9.16</v>
      </c>
      <c r="U930" s="130">
        <v>2.23269118859109E-4</v>
      </c>
      <c r="W930" s="129">
        <v>915</v>
      </c>
      <c r="X930" s="119">
        <v>9.16</v>
      </c>
      <c r="Y930" s="130">
        <v>3.0378594610731901E-5</v>
      </c>
    </row>
    <row r="931" spans="3:25" x14ac:dyDescent="0.25">
      <c r="C931" s="129">
        <v>916</v>
      </c>
      <c r="D931" s="118">
        <v>9.17</v>
      </c>
      <c r="E931" s="130">
        <v>2.7473191488611199E-6</v>
      </c>
      <c r="G931" s="129">
        <v>916</v>
      </c>
      <c r="H931" s="119">
        <v>9.17</v>
      </c>
      <c r="I931" s="130">
        <v>2.8164076461621101E-6</v>
      </c>
      <c r="K931" s="129">
        <v>916</v>
      </c>
      <c r="L931" s="119">
        <v>9.17</v>
      </c>
      <c r="M931" s="130">
        <v>1.4773906453217E-5</v>
      </c>
      <c r="O931" s="129">
        <v>916</v>
      </c>
      <c r="P931" s="119">
        <v>9.17</v>
      </c>
      <c r="Q931" s="130">
        <v>2.64958413181111E-6</v>
      </c>
      <c r="S931" s="129">
        <v>916</v>
      </c>
      <c r="T931" s="119">
        <v>9.17</v>
      </c>
      <c r="U931" s="130">
        <v>2.2280625223710301E-4</v>
      </c>
      <c r="W931" s="129">
        <v>916</v>
      </c>
      <c r="X931" s="119">
        <v>9.17</v>
      </c>
      <c r="Y931" s="130">
        <v>3.0313377651879301E-5</v>
      </c>
    </row>
    <row r="932" spans="3:25" x14ac:dyDescent="0.25">
      <c r="C932" s="129">
        <v>917</v>
      </c>
      <c r="D932" s="118">
        <v>9.18</v>
      </c>
      <c r="E932" s="130">
        <v>2.7414023252048299E-6</v>
      </c>
      <c r="G932" s="129">
        <v>917</v>
      </c>
      <c r="H932" s="119">
        <v>9.18</v>
      </c>
      <c r="I932" s="130">
        <v>2.8104216303112199E-6</v>
      </c>
      <c r="K932" s="129">
        <v>917</v>
      </c>
      <c r="L932" s="119">
        <v>9.18</v>
      </c>
      <c r="M932" s="130">
        <v>1.4742489028951799E-5</v>
      </c>
      <c r="O932" s="129">
        <v>917</v>
      </c>
      <c r="P932" s="119">
        <v>9.18</v>
      </c>
      <c r="Q932" s="130">
        <v>2.6439550901315399E-6</v>
      </c>
      <c r="S932" s="129">
        <v>917</v>
      </c>
      <c r="T932" s="119">
        <v>9.18</v>
      </c>
      <c r="U932" s="130">
        <v>2.22344804311907E-4</v>
      </c>
      <c r="W932" s="129">
        <v>917</v>
      </c>
      <c r="X932" s="119">
        <v>9.18</v>
      </c>
      <c r="Y932" s="130">
        <v>3.0248369856608399E-5</v>
      </c>
    </row>
    <row r="933" spans="3:25" x14ac:dyDescent="0.25">
      <c r="C933" s="129">
        <v>918</v>
      </c>
      <c r="D933" s="118">
        <v>9.19</v>
      </c>
      <c r="E933" s="130">
        <v>2.7355045644886998E-6</v>
      </c>
      <c r="G933" s="129">
        <v>918</v>
      </c>
      <c r="H933" s="119">
        <v>9.19</v>
      </c>
      <c r="I933" s="130">
        <v>2.8044545806549801E-6</v>
      </c>
      <c r="K933" s="129">
        <v>918</v>
      </c>
      <c r="L933" s="119">
        <v>9.19</v>
      </c>
      <c r="M933" s="130">
        <v>1.4711171227971399E-5</v>
      </c>
      <c r="O933" s="129">
        <v>918</v>
      </c>
      <c r="P933" s="119">
        <v>9.19</v>
      </c>
      <c r="Q933" s="130">
        <v>2.6383438757366301E-6</v>
      </c>
      <c r="S933" s="129">
        <v>918</v>
      </c>
      <c r="T933" s="119">
        <v>9.19</v>
      </c>
      <c r="U933" s="130">
        <v>2.2188476937517299E-4</v>
      </c>
      <c r="W933" s="129">
        <v>918</v>
      </c>
      <c r="X933" s="119">
        <v>9.19</v>
      </c>
      <c r="Y933" s="130">
        <v>3.0183570333202299E-5</v>
      </c>
    </row>
    <row r="934" spans="3:25" x14ac:dyDescent="0.25">
      <c r="C934" s="129">
        <v>919</v>
      </c>
      <c r="D934" s="118">
        <v>9.1999999999999993</v>
      </c>
      <c r="E934" s="130">
        <v>2.729625784983E-6</v>
      </c>
      <c r="G934" s="129">
        <v>919</v>
      </c>
      <c r="H934" s="119">
        <v>9.1999999999999993</v>
      </c>
      <c r="I934" s="130">
        <v>2.7985064175801302E-6</v>
      </c>
      <c r="K934" s="129">
        <v>919</v>
      </c>
      <c r="L934" s="119">
        <v>9.1999999999999993</v>
      </c>
      <c r="M934" s="130">
        <v>1.4679952631670499E-5</v>
      </c>
      <c r="O934" s="129">
        <v>919</v>
      </c>
      <c r="P934" s="119">
        <v>9.1999999999999993</v>
      </c>
      <c r="Q934" s="130">
        <v>2.63275041383443E-6</v>
      </c>
      <c r="S934" s="129">
        <v>919</v>
      </c>
      <c r="T934" s="119">
        <v>9.1999999999999993</v>
      </c>
      <c r="U934" s="130">
        <v>2.2142614174677799E-4</v>
      </c>
      <c r="W934" s="129">
        <v>919</v>
      </c>
      <c r="X934" s="119">
        <v>9.1999999999999993</v>
      </c>
      <c r="Y934" s="130">
        <v>3.01189781946874E-5</v>
      </c>
    </row>
    <row r="935" spans="3:25" x14ac:dyDescent="0.25">
      <c r="C935" s="129">
        <v>920</v>
      </c>
      <c r="D935" s="118">
        <v>9.2100000000000009</v>
      </c>
      <c r="E935" s="130">
        <v>2.7237659053954898E-6</v>
      </c>
      <c r="G935" s="129">
        <v>920</v>
      </c>
      <c r="H935" s="119">
        <v>9.2100000000000009</v>
      </c>
      <c r="I935" s="130">
        <v>2.7925770618884002E-6</v>
      </c>
      <c r="K935" s="129">
        <v>920</v>
      </c>
      <c r="L935" s="119">
        <v>9.2100000000000009</v>
      </c>
      <c r="M935" s="130">
        <v>1.4648832823627799E-5</v>
      </c>
      <c r="O935" s="129">
        <v>920</v>
      </c>
      <c r="P935" s="119">
        <v>9.2100000000000009</v>
      </c>
      <c r="Q935" s="130">
        <v>2.6271746300224901E-6</v>
      </c>
      <c r="S935" s="129">
        <v>920</v>
      </c>
      <c r="T935" s="119">
        <v>9.2100000000000009</v>
      </c>
      <c r="U935" s="130">
        <v>2.20968915774657E-4</v>
      </c>
      <c r="W935" s="129">
        <v>920</v>
      </c>
      <c r="X935" s="119">
        <v>9.2100000000000009</v>
      </c>
      <c r="Y935" s="130">
        <v>3.0054592558803099E-5</v>
      </c>
    </row>
    <row r="936" spans="3:25" x14ac:dyDescent="0.25">
      <c r="C936" s="129">
        <v>921</v>
      </c>
      <c r="D936" s="118">
        <v>9.2200000000000006</v>
      </c>
      <c r="E936" s="130">
        <v>2.7179248448686702E-6</v>
      </c>
      <c r="G936" s="129">
        <v>921</v>
      </c>
      <c r="H936" s="119">
        <v>9.2200000000000006</v>
      </c>
      <c r="I936" s="130">
        <v>2.7866664347938701E-6</v>
      </c>
      <c r="K936" s="129">
        <v>921</v>
      </c>
      <c r="L936" s="119">
        <v>9.2200000000000006</v>
      </c>
      <c r="M936" s="130">
        <v>1.46178113895931E-5</v>
      </c>
      <c r="O936" s="129">
        <v>921</v>
      </c>
      <c r="P936" s="119">
        <v>9.2200000000000006</v>
      </c>
      <c r="Q936" s="130">
        <v>2.6216164502855202E-6</v>
      </c>
      <c r="S936" s="129">
        <v>921</v>
      </c>
      <c r="T936" s="119">
        <v>9.2200000000000006</v>
      </c>
      <c r="U936" s="130">
        <v>2.2051308583464401E-4</v>
      </c>
      <c r="W936" s="129">
        <v>921</v>
      </c>
      <c r="X936" s="119">
        <v>9.2200000000000006</v>
      </c>
      <c r="Y936" s="130">
        <v>2.99904125479714E-5</v>
      </c>
    </row>
    <row r="937" spans="3:25" x14ac:dyDescent="0.25">
      <c r="C937" s="129">
        <v>922</v>
      </c>
      <c r="D937" s="118">
        <v>9.23</v>
      </c>
      <c r="E937" s="130">
        <v>2.7121025229769198E-6</v>
      </c>
      <c r="G937" s="129">
        <v>922</v>
      </c>
      <c r="H937" s="119">
        <v>9.23</v>
      </c>
      <c r="I937" s="130">
        <v>2.7807744579205E-6</v>
      </c>
      <c r="K937" s="129">
        <v>922</v>
      </c>
      <c r="L937" s="119">
        <v>9.23</v>
      </c>
      <c r="M937" s="130">
        <v>1.45868879174736E-5</v>
      </c>
      <c r="O937" s="129">
        <v>922</v>
      </c>
      <c r="P937" s="119">
        <v>9.23</v>
      </c>
      <c r="Q937" s="130">
        <v>2.6160758009929201E-6</v>
      </c>
      <c r="S937" s="129">
        <v>922</v>
      </c>
      <c r="T937" s="119">
        <v>9.23</v>
      </c>
      <c r="U937" s="130">
        <v>2.2005864633030601E-4</v>
      </c>
      <c r="W937" s="129">
        <v>922</v>
      </c>
      <c r="X937" s="119">
        <v>9.23</v>
      </c>
      <c r="Y937" s="130">
        <v>2.9926437289267599E-5</v>
      </c>
    </row>
    <row r="938" spans="3:25" x14ac:dyDescent="0.25">
      <c r="C938" s="129">
        <v>923</v>
      </c>
      <c r="D938" s="118">
        <v>9.24</v>
      </c>
      <c r="E938" s="130">
        <v>2.7062988597237901E-6</v>
      </c>
      <c r="G938" s="129">
        <v>923</v>
      </c>
      <c r="H938" s="119">
        <v>9.24</v>
      </c>
      <c r="I938" s="130">
        <v>2.7749010532995098E-6</v>
      </c>
      <c r="K938" s="129">
        <v>923</v>
      </c>
      <c r="L938" s="119">
        <v>9.24</v>
      </c>
      <c r="M938" s="130">
        <v>1.45560619973201E-5</v>
      </c>
      <c r="O938" s="129">
        <v>923</v>
      </c>
      <c r="P938" s="119">
        <v>9.24</v>
      </c>
      <c r="Q938" s="130">
        <v>2.6105526088964701E-6</v>
      </c>
      <c r="S938" s="129">
        <v>923</v>
      </c>
      <c r="T938" s="119">
        <v>9.24</v>
      </c>
      <c r="U938" s="130">
        <v>2.19605591692781E-4</v>
      </c>
      <c r="W938" s="129">
        <v>923</v>
      </c>
      <c r="X938" s="119">
        <v>9.24</v>
      </c>
      <c r="Y938" s="130">
        <v>2.9862665914390199E-5</v>
      </c>
    </row>
    <row r="939" spans="3:25" x14ac:dyDescent="0.25">
      <c r="C939" s="129">
        <v>924</v>
      </c>
      <c r="D939" s="118">
        <v>9.25</v>
      </c>
      <c r="E939" s="130">
        <v>2.7005137755392499E-6</v>
      </c>
      <c r="G939" s="129">
        <v>924</v>
      </c>
      <c r="H939" s="119">
        <v>9.25</v>
      </c>
      <c r="I939" s="130">
        <v>2.7690461433668799E-6</v>
      </c>
      <c r="K939" s="129">
        <v>924</v>
      </c>
      <c r="L939" s="119">
        <v>9.25</v>
      </c>
      <c r="M939" s="130">
        <v>1.45253332213144E-5</v>
      </c>
      <c r="O939" s="129">
        <v>924</v>
      </c>
      <c r="P939" s="119">
        <v>9.25</v>
      </c>
      <c r="Q939" s="130">
        <v>2.6050468011279002E-6</v>
      </c>
      <c r="S939" s="129">
        <v>924</v>
      </c>
      <c r="T939" s="119">
        <v>9.25</v>
      </c>
      <c r="U939" s="130">
        <v>2.19153916380623E-4</v>
      </c>
      <c r="W939" s="129">
        <v>924</v>
      </c>
      <c r="X939" s="119">
        <v>9.25</v>
      </c>
      <c r="Y939" s="130">
        <v>2.9799097559631899E-5</v>
      </c>
    </row>
    <row r="940" spans="3:25" x14ac:dyDescent="0.25">
      <c r="C940" s="129">
        <v>925</v>
      </c>
      <c r="D940" s="118">
        <v>9.26</v>
      </c>
      <c r="E940" s="130">
        <v>2.69474719127694E-6</v>
      </c>
      <c r="G940" s="129">
        <v>925</v>
      </c>
      <c r="H940" s="119">
        <v>9.26</v>
      </c>
      <c r="I940" s="130">
        <v>2.7632096509608701E-6</v>
      </c>
      <c r="K940" s="129">
        <v>925</v>
      </c>
      <c r="L940" s="119">
        <v>9.26</v>
      </c>
      <c r="M940" s="130">
        <v>1.44947011837556E-5</v>
      </c>
      <c r="O940" s="129">
        <v>925</v>
      </c>
      <c r="P940" s="119">
        <v>9.26</v>
      </c>
      <c r="Q940" s="130">
        <v>2.5995583051966001E-6</v>
      </c>
      <c r="S940" s="129">
        <v>925</v>
      </c>
      <c r="T940" s="119">
        <v>9.26</v>
      </c>
      <c r="U940" s="130">
        <v>2.1870361487963901E-4</v>
      </c>
      <c r="W940" s="129">
        <v>925</v>
      </c>
      <c r="X940" s="119">
        <v>9.26</v>
      </c>
      <c r="Y940" s="130">
        <v>2.9735731365849998E-5</v>
      </c>
    </row>
    <row r="941" spans="3:25" x14ac:dyDescent="0.25">
      <c r="C941" s="129">
        <v>926</v>
      </c>
      <c r="D941" s="118">
        <v>9.27</v>
      </c>
      <c r="E941" s="130">
        <v>2.68899902821144E-6</v>
      </c>
      <c r="G941" s="129">
        <v>926</v>
      </c>
      <c r="H941" s="119">
        <v>9.27</v>
      </c>
      <c r="I941" s="130">
        <v>2.7573914993194998E-6</v>
      </c>
      <c r="K941" s="129">
        <v>926</v>
      </c>
      <c r="L941" s="119">
        <v>9.27</v>
      </c>
      <c r="M941" s="130">
        <v>1.4464165481047099E-5</v>
      </c>
      <c r="O941" s="129">
        <v>926</v>
      </c>
      <c r="P941" s="119">
        <v>9.27</v>
      </c>
      <c r="Q941" s="130">
        <v>2.5940870489872299E-6</v>
      </c>
      <c r="S941" s="129">
        <v>926</v>
      </c>
      <c r="T941" s="119">
        <v>9.27</v>
      </c>
      <c r="U941" s="130">
        <v>2.18254681702733E-4</v>
      </c>
      <c r="W941" s="129">
        <v>926</v>
      </c>
      <c r="X941" s="119">
        <v>9.27</v>
      </c>
      <c r="Y941" s="130">
        <v>2.9672566478438102E-5</v>
      </c>
    </row>
    <row r="942" spans="3:25" x14ac:dyDescent="0.25">
      <c r="C942" s="129">
        <v>927</v>
      </c>
      <c r="D942" s="118">
        <v>9.2799999999999994</v>
      </c>
      <c r="E942" s="130">
        <v>2.6832692080356498E-6</v>
      </c>
      <c r="G942" s="129">
        <v>927</v>
      </c>
      <c r="H942" s="119">
        <v>9.2799999999999994</v>
      </c>
      <c r="I942" s="130">
        <v>2.7515916120781198E-6</v>
      </c>
      <c r="K942" s="129">
        <v>927</v>
      </c>
      <c r="L942" s="119">
        <v>9.2799999999999994</v>
      </c>
      <c r="M942" s="130">
        <v>1.44337257116838E-5</v>
      </c>
      <c r="O942" s="129">
        <v>927</v>
      </c>
      <c r="P942" s="119">
        <v>9.2799999999999994</v>
      </c>
      <c r="Q942" s="130">
        <v>2.5886329607574599E-6</v>
      </c>
      <c r="S942" s="129">
        <v>927</v>
      </c>
      <c r="T942" s="119">
        <v>9.2799999999999994</v>
      </c>
      <c r="U942" s="130">
        <v>2.17807111389749E-4</v>
      </c>
      <c r="W942" s="129">
        <v>927</v>
      </c>
      <c r="X942" s="119">
        <v>9.2799999999999994</v>
      </c>
      <c r="Y942" s="130">
        <v>2.9609602047297301E-5</v>
      </c>
    </row>
    <row r="943" spans="3:25" x14ac:dyDescent="0.25">
      <c r="C943" s="129">
        <v>928</v>
      </c>
      <c r="D943" s="118">
        <v>9.2899999999999991</v>
      </c>
      <c r="E943" s="130">
        <v>2.6775576528580699E-6</v>
      </c>
      <c r="G943" s="129">
        <v>928</v>
      </c>
      <c r="H943" s="119">
        <v>9.2899999999999991</v>
      </c>
      <c r="I943" s="130">
        <v>2.7458099132669E-6</v>
      </c>
      <c r="K943" s="129">
        <v>928</v>
      </c>
      <c r="L943" s="119">
        <v>9.2899999999999991</v>
      </c>
      <c r="M943" s="130">
        <v>1.4403381476238701E-5</v>
      </c>
      <c r="O943" s="129">
        <v>928</v>
      </c>
      <c r="P943" s="119">
        <v>9.2899999999999991</v>
      </c>
      <c r="Q943" s="130">
        <v>2.5831959691356102E-6</v>
      </c>
      <c r="S943" s="129">
        <v>928</v>
      </c>
      <c r="T943" s="119">
        <v>9.2899999999999991</v>
      </c>
      <c r="U943" s="130">
        <v>2.1736089850731401E-4</v>
      </c>
      <c r="W943" s="129">
        <v>928</v>
      </c>
      <c r="X943" s="119">
        <v>9.2899999999999991</v>
      </c>
      <c r="Y943" s="130">
        <v>2.9546837226806801E-5</v>
      </c>
    </row>
    <row r="944" spans="3:25" x14ac:dyDescent="0.25">
      <c r="C944" s="129">
        <v>929</v>
      </c>
      <c r="D944" s="118">
        <v>9.3000000000000007</v>
      </c>
      <c r="E944" s="130">
        <v>2.67186428520019E-6</v>
      </c>
      <c r="G944" s="129">
        <v>929</v>
      </c>
      <c r="H944" s="119">
        <v>9.3000000000000007</v>
      </c>
      <c r="I944" s="130">
        <v>2.7400463273084801E-6</v>
      </c>
      <c r="K944" s="129">
        <v>929</v>
      </c>
      <c r="L944" s="119">
        <v>9.3000000000000007</v>
      </c>
      <c r="M944" s="130">
        <v>1.43731323773509E-5</v>
      </c>
      <c r="O944" s="129">
        <v>929</v>
      </c>
      <c r="P944" s="119">
        <v>9.3000000000000007</v>
      </c>
      <c r="Q944" s="130">
        <v>2.5777760031184601E-6</v>
      </c>
      <c r="S944" s="129">
        <v>929</v>
      </c>
      <c r="T944" s="119">
        <v>9.3000000000000007</v>
      </c>
      <c r="U944" s="130">
        <v>2.16916037648686E-4</v>
      </c>
      <c r="W944" s="129">
        <v>929</v>
      </c>
      <c r="X944" s="119">
        <v>9.3000000000000007</v>
      </c>
      <c r="Y944" s="130">
        <v>2.9484271175796602E-5</v>
      </c>
    </row>
    <row r="945" spans="3:25" x14ac:dyDescent="0.25">
      <c r="C945" s="129">
        <v>930</v>
      </c>
      <c r="D945" s="118">
        <v>9.31</v>
      </c>
      <c r="E945" s="130">
        <v>2.66618902799382E-6</v>
      </c>
      <c r="G945" s="129">
        <v>930</v>
      </c>
      <c r="H945" s="119">
        <v>9.31</v>
      </c>
      <c r="I945" s="130">
        <v>2.7343007790154598E-6</v>
      </c>
      <c r="K945" s="129">
        <v>930</v>
      </c>
      <c r="L945" s="119">
        <v>9.31</v>
      </c>
      <c r="M945" s="130">
        <v>1.4342978019712E-5</v>
      </c>
      <c r="O945" s="129">
        <v>930</v>
      </c>
      <c r="P945" s="119">
        <v>9.31</v>
      </c>
      <c r="Q945" s="130">
        <v>2.5723729920688701E-6</v>
      </c>
      <c r="S945" s="129">
        <v>930</v>
      </c>
      <c r="T945" s="119">
        <v>9.31</v>
      </c>
      <c r="U945" s="130">
        <v>2.16472523433597E-4</v>
      </c>
      <c r="W945" s="129">
        <v>930</v>
      </c>
      <c r="X945" s="119">
        <v>9.31</v>
      </c>
      <c r="Y945" s="130">
        <v>2.9421903057518899E-5</v>
      </c>
    </row>
    <row r="946" spans="3:25" x14ac:dyDescent="0.25">
      <c r="C946" s="129">
        <v>931</v>
      </c>
      <c r="D946" s="118">
        <v>9.32</v>
      </c>
      <c r="E946" s="130">
        <v>2.6605318045785298E-6</v>
      </c>
      <c r="G946" s="129">
        <v>931</v>
      </c>
      <c r="H946" s="119">
        <v>9.32</v>
      </c>
      <c r="I946" s="130">
        <v>2.7285731935881001E-6</v>
      </c>
      <c r="K946" s="129">
        <v>931</v>
      </c>
      <c r="L946" s="119">
        <v>9.32</v>
      </c>
      <c r="M946" s="130">
        <v>1.4312918010053801E-5</v>
      </c>
      <c r="O946" s="129">
        <v>931</v>
      </c>
      <c r="P946" s="119">
        <v>9.32</v>
      </c>
      <c r="Q946" s="130">
        <v>2.5669868657136399E-6</v>
      </c>
      <c r="S946" s="129">
        <v>931</v>
      </c>
      <c r="T946" s="119">
        <v>9.32</v>
      </c>
      <c r="U946" s="130">
        <v>2.1603035050810299E-4</v>
      </c>
      <c r="W946" s="129">
        <v>931</v>
      </c>
      <c r="X946" s="119">
        <v>9.32</v>
      </c>
      <c r="Y946" s="130">
        <v>2.9359732039620902E-5</v>
      </c>
    </row>
    <row r="947" spans="3:25" x14ac:dyDescent="0.25">
      <c r="C947" s="129">
        <v>932</v>
      </c>
      <c r="D947" s="118">
        <v>9.33</v>
      </c>
      <c r="E947" s="130">
        <v>2.6548925386990199E-6</v>
      </c>
      <c r="G947" s="129">
        <v>932</v>
      </c>
      <c r="H947" s="119">
        <v>9.33</v>
      </c>
      <c r="I947" s="130">
        <v>2.72286349661185E-6</v>
      </c>
      <c r="K947" s="129">
        <v>932</v>
      </c>
      <c r="L947" s="119">
        <v>9.33</v>
      </c>
      <c r="M947" s="130">
        <v>1.4282951957136E-5</v>
      </c>
      <c r="O947" s="129">
        <v>932</v>
      </c>
      <c r="P947" s="119">
        <v>9.33</v>
      </c>
      <c r="Q947" s="130">
        <v>2.5616175541411802E-6</v>
      </c>
      <c r="S947" s="129">
        <v>932</v>
      </c>
      <c r="T947" s="119">
        <v>9.33</v>
      </c>
      <c r="U947" s="130">
        <v>2.1558951354443099E-4</v>
      </c>
      <c r="W947" s="129">
        <v>932</v>
      </c>
      <c r="X947" s="119">
        <v>9.33</v>
      </c>
      <c r="Y947" s="130">
        <v>2.9297757294115699E-5</v>
      </c>
    </row>
    <row r="948" spans="3:25" x14ac:dyDescent="0.25">
      <c r="C948" s="129">
        <v>933</v>
      </c>
      <c r="D948" s="118">
        <v>9.34</v>
      </c>
      <c r="E948" s="130">
        <v>2.64927115450257E-6</v>
      </c>
      <c r="G948" s="129">
        <v>933</v>
      </c>
      <c r="H948" s="119">
        <v>9.34</v>
      </c>
      <c r="I948" s="130">
        <v>2.7171716140550302E-6</v>
      </c>
      <c r="K948" s="129">
        <v>933</v>
      </c>
      <c r="L948" s="119">
        <v>9.34</v>
      </c>
      <c r="M948" s="130">
        <v>1.4253079471733301E-5</v>
      </c>
      <c r="O948" s="129">
        <v>933</v>
      </c>
      <c r="P948" s="119">
        <v>9.34</v>
      </c>
      <c r="Q948" s="130">
        <v>2.55626498779936E-6</v>
      </c>
      <c r="S948" s="129">
        <v>933</v>
      </c>
      <c r="T948" s="119">
        <v>9.34</v>
      </c>
      <c r="U948" s="130">
        <v>2.15150007240827E-4</v>
      </c>
      <c r="W948" s="129">
        <v>933</v>
      </c>
      <c r="X948" s="119">
        <v>9.34</v>
      </c>
      <c r="Y948" s="130">
        <v>2.9235977997356501E-5</v>
      </c>
    </row>
    <row r="949" spans="3:25" x14ac:dyDescent="0.25">
      <c r="C949" s="129">
        <v>934</v>
      </c>
      <c r="D949" s="118">
        <v>9.35</v>
      </c>
      <c r="E949" s="130">
        <v>2.6436675765365101E-6</v>
      </c>
      <c r="G949" s="129">
        <v>934</v>
      </c>
      <c r="H949" s="119">
        <v>9.35</v>
      </c>
      <c r="I949" s="130">
        <v>2.7114974722664901E-6</v>
      </c>
      <c r="K949" s="129">
        <v>934</v>
      </c>
      <c r="L949" s="119">
        <v>9.35</v>
      </c>
      <c r="M949" s="130">
        <v>1.42233001666236E-5</v>
      </c>
      <c r="O949" s="129">
        <v>934</v>
      </c>
      <c r="P949" s="119">
        <v>9.35</v>
      </c>
      <c r="Q949" s="130">
        <v>2.5509290974933099E-6</v>
      </c>
      <c r="S949" s="129">
        <v>934</v>
      </c>
      <c r="T949" s="119">
        <v>9.35</v>
      </c>
      <c r="U949" s="130">
        <v>2.1471182632141E-4</v>
      </c>
      <c r="W949" s="129">
        <v>934</v>
      </c>
      <c r="X949" s="119">
        <v>9.35</v>
      </c>
      <c r="Y949" s="130">
        <v>2.9174393330008299E-5</v>
      </c>
    </row>
    <row r="950" spans="3:25" x14ac:dyDescent="0.25">
      <c r="C950" s="129">
        <v>935</v>
      </c>
      <c r="D950" s="118">
        <v>9.36</v>
      </c>
      <c r="E950" s="130">
        <v>2.6380817297456798E-6</v>
      </c>
      <c r="G950" s="129">
        <v>935</v>
      </c>
      <c r="H950" s="119">
        <v>9.36</v>
      </c>
      <c r="I950" s="130">
        <v>2.70584099797324E-6</v>
      </c>
      <c r="K950" s="129">
        <v>935</v>
      </c>
      <c r="L950" s="119">
        <v>9.36</v>
      </c>
      <c r="M950" s="130">
        <v>1.41936136565748E-5</v>
      </c>
      <c r="O950" s="129">
        <v>935</v>
      </c>
      <c r="P950" s="119">
        <v>9.36</v>
      </c>
      <c r="Q950" s="130">
        <v>2.5456098143831698E-6</v>
      </c>
      <c r="S950" s="129">
        <v>935</v>
      </c>
      <c r="T950" s="119">
        <v>9.36</v>
      </c>
      <c r="U950" s="130">
        <v>2.1427496553602101E-4</v>
      </c>
      <c r="W950" s="129">
        <v>935</v>
      </c>
      <c r="X950" s="119">
        <v>9.36</v>
      </c>
      <c r="Y950" s="130">
        <v>2.9113002477020902E-5</v>
      </c>
    </row>
    <row r="951" spans="3:25" x14ac:dyDescent="0.25">
      <c r="C951" s="129">
        <v>936</v>
      </c>
      <c r="D951" s="118">
        <v>9.3699999999999992</v>
      </c>
      <c r="E951" s="130">
        <v>2.6325135394698499E-6</v>
      </c>
      <c r="G951" s="129">
        <v>936</v>
      </c>
      <c r="H951" s="119">
        <v>9.3699999999999992</v>
      </c>
      <c r="I951" s="130">
        <v>2.7002021182781701E-6</v>
      </c>
      <c r="K951" s="129">
        <v>936</v>
      </c>
      <c r="L951" s="119">
        <v>9.3699999999999992</v>
      </c>
      <c r="M951" s="130">
        <v>1.4164019558333601E-5</v>
      </c>
      <c r="O951" s="129">
        <v>936</v>
      </c>
      <c r="P951" s="119">
        <v>9.3699999999999992</v>
      </c>
      <c r="Q951" s="130">
        <v>2.5403070699819701E-6</v>
      </c>
      <c r="S951" s="129">
        <v>936</v>
      </c>
      <c r="T951" s="119">
        <v>9.3699999999999992</v>
      </c>
      <c r="U951" s="130">
        <v>2.1383941966007401E-4</v>
      </c>
      <c r="W951" s="129">
        <v>936</v>
      </c>
      <c r="X951" s="119">
        <v>9.3699999999999992</v>
      </c>
      <c r="Y951" s="130">
        <v>2.9051804627602401E-5</v>
      </c>
    </row>
    <row r="952" spans="3:25" x14ac:dyDescent="0.25">
      <c r="C952" s="129">
        <v>937</v>
      </c>
      <c r="D952" s="118">
        <v>9.3800000000000008</v>
      </c>
      <c r="E952" s="130">
        <v>2.6269629314413498E-6</v>
      </c>
      <c r="G952" s="129">
        <v>937</v>
      </c>
      <c r="H952" s="119">
        <v>9.3800000000000008</v>
      </c>
      <c r="I952" s="130">
        <v>2.6945807606577699E-6</v>
      </c>
      <c r="K952" s="129">
        <v>937</v>
      </c>
      <c r="L952" s="119">
        <v>9.3800000000000008</v>
      </c>
      <c r="M952" s="130">
        <v>1.4134517490612901E-5</v>
      </c>
      <c r="O952" s="129">
        <v>937</v>
      </c>
      <c r="P952" s="119">
        <v>9.3800000000000008</v>
      </c>
      <c r="Q952" s="130">
        <v>2.53502079615347E-6</v>
      </c>
      <c r="S952" s="129">
        <v>937</v>
      </c>
      <c r="T952" s="119">
        <v>9.3800000000000008</v>
      </c>
      <c r="U952" s="130">
        <v>2.13405183494412E-4</v>
      </c>
      <c r="W952" s="129">
        <v>937</v>
      </c>
      <c r="X952" s="119">
        <v>9.3800000000000008</v>
      </c>
      <c r="Y952" s="130">
        <v>2.8990798975192402E-5</v>
      </c>
    </row>
    <row r="953" spans="3:25" x14ac:dyDescent="0.25">
      <c r="C953" s="129">
        <v>938</v>
      </c>
      <c r="D953" s="118">
        <v>9.39</v>
      </c>
      <c r="E953" s="130">
        <v>2.6214298317825E-6</v>
      </c>
      <c r="G953" s="129">
        <v>938</v>
      </c>
      <c r="H953" s="119">
        <v>9.39</v>
      </c>
      <c r="I953" s="130">
        <v>2.68897685295977E-6</v>
      </c>
      <c r="K953" s="129">
        <v>938</v>
      </c>
      <c r="L953" s="119">
        <v>9.39</v>
      </c>
      <c r="M953" s="130">
        <v>1.41051070740796E-5</v>
      </c>
      <c r="O953" s="129">
        <v>938</v>
      </c>
      <c r="P953" s="119">
        <v>9.39</v>
      </c>
      <c r="Q953" s="130">
        <v>2.5297509251100199E-6</v>
      </c>
      <c r="S953" s="129">
        <v>938</v>
      </c>
      <c r="T953" s="119">
        <v>9.39</v>
      </c>
      <c r="U953" s="130">
        <v>2.1297225186515701E-4</v>
      </c>
      <c r="W953" s="129">
        <v>938</v>
      </c>
      <c r="X953" s="119">
        <v>9.39</v>
      </c>
      <c r="Y953" s="130">
        <v>2.8929984717435201E-5</v>
      </c>
    </row>
    <row r="954" spans="3:25" x14ac:dyDescent="0.25">
      <c r="C954" s="129">
        <v>939</v>
      </c>
      <c r="D954" s="118">
        <v>9.4</v>
      </c>
      <c r="E954" s="130">
        <v>2.6159141670031599E-6</v>
      </c>
      <c r="G954" s="129">
        <v>939</v>
      </c>
      <c r="H954" s="119">
        <v>9.4</v>
      </c>
      <c r="I954" s="130">
        <v>2.6833903234009398E-6</v>
      </c>
      <c r="K954" s="129">
        <v>939</v>
      </c>
      <c r="L954" s="119">
        <v>9.4</v>
      </c>
      <c r="M954" s="130">
        <v>1.40757879313431E-5</v>
      </c>
      <c r="O954" s="129">
        <v>939</v>
      </c>
      <c r="P954" s="119">
        <v>9.4</v>
      </c>
      <c r="Q954" s="130">
        <v>2.52449738941042E-6</v>
      </c>
      <c r="S954" s="129">
        <v>939</v>
      </c>
      <c r="T954" s="119">
        <v>9.4</v>
      </c>
      <c r="U954" s="130">
        <v>2.1254061962357201E-4</v>
      </c>
      <c r="W954" s="129">
        <v>939</v>
      </c>
      <c r="X954" s="119">
        <v>9.4</v>
      </c>
      <c r="Y954" s="130">
        <v>2.8869361056153899E-5</v>
      </c>
    </row>
    <row r="955" spans="3:25" x14ac:dyDescent="0.25">
      <c r="C955" s="129">
        <v>940</v>
      </c>
      <c r="D955" s="118">
        <v>9.41</v>
      </c>
      <c r="E955" s="130">
        <v>2.6104158639983699E-6</v>
      </c>
      <c r="G955" s="129">
        <v>940</v>
      </c>
      <c r="H955" s="119">
        <v>9.41</v>
      </c>
      <c r="I955" s="130">
        <v>2.6778211005648502E-6</v>
      </c>
      <c r="K955" s="129">
        <v>940</v>
      </c>
      <c r="L955" s="119">
        <v>9.41</v>
      </c>
      <c r="M955" s="130">
        <v>1.40465596869431E-5</v>
      </c>
      <c r="O955" s="129">
        <v>940</v>
      </c>
      <c r="P955" s="119">
        <v>9.41</v>
      </c>
      <c r="Q955" s="130">
        <v>2.5192601219578099E-6</v>
      </c>
      <c r="S955" s="129">
        <v>940</v>
      </c>
      <c r="T955" s="119">
        <v>9.41</v>
      </c>
      <c r="U955" s="130">
        <v>2.1211028164591099E-4</v>
      </c>
      <c r="W955" s="129">
        <v>940</v>
      </c>
      <c r="X955" s="119">
        <v>9.41</v>
      </c>
      <c r="Y955" s="130">
        <v>2.8808927197324401E-5</v>
      </c>
    </row>
    <row r="956" spans="3:25" x14ac:dyDescent="0.25">
      <c r="C956" s="129">
        <v>941</v>
      </c>
      <c r="D956" s="118">
        <v>9.42</v>
      </c>
      <c r="E956" s="130">
        <v>2.6049348500458002E-6</v>
      </c>
      <c r="G956" s="129">
        <v>941</v>
      </c>
      <c r="H956" s="119">
        <v>9.42</v>
      </c>
      <c r="I956" s="130">
        <v>2.6722691133995699E-6</v>
      </c>
      <c r="K956" s="129">
        <v>941</v>
      </c>
      <c r="L956" s="119">
        <v>9.42</v>
      </c>
      <c r="M956" s="130">
        <v>1.40174219673381E-5</v>
      </c>
      <c r="O956" s="129">
        <v>941</v>
      </c>
      <c r="P956" s="119">
        <v>9.42</v>
      </c>
      <c r="Q956" s="130">
        <v>2.5140390559976001E-6</v>
      </c>
      <c r="S956" s="129">
        <v>941</v>
      </c>
      <c r="T956" s="119">
        <v>9.42</v>
      </c>
      <c r="U956" s="130">
        <v>2.1168123283327799E-4</v>
      </c>
      <c r="W956" s="129">
        <v>941</v>
      </c>
      <c r="X956" s="119">
        <v>9.42</v>
      </c>
      <c r="Y956" s="130">
        <v>2.8748682351048799E-5</v>
      </c>
    </row>
    <row r="957" spans="3:25" x14ac:dyDescent="0.25">
      <c r="C957" s="129">
        <v>942</v>
      </c>
      <c r="D957" s="118">
        <v>9.43</v>
      </c>
      <c r="E957" s="130">
        <v>2.5994710528034898E-6</v>
      </c>
      <c r="G957" s="129">
        <v>942</v>
      </c>
      <c r="H957" s="119">
        <v>9.43</v>
      </c>
      <c r="I957" s="130">
        <v>2.6667342912155201E-6</v>
      </c>
      <c r="K957" s="129">
        <v>942</v>
      </c>
      <c r="L957" s="119">
        <v>9.43</v>
      </c>
      <c r="M957" s="130">
        <v>1.39883744008934E-5</v>
      </c>
      <c r="O957" s="129">
        <v>942</v>
      </c>
      <c r="P957" s="119">
        <v>9.43</v>
      </c>
      <c r="Q957" s="130">
        <v>2.5088341251153702E-6</v>
      </c>
      <c r="S957" s="129">
        <v>942</v>
      </c>
      <c r="T957" s="119">
        <v>9.43</v>
      </c>
      <c r="U957" s="130">
        <v>2.1125346811148499E-4</v>
      </c>
      <c r="W957" s="129">
        <v>942</v>
      </c>
      <c r="X957" s="119">
        <v>9.43</v>
      </c>
      <c r="Y957" s="130">
        <v>2.8688625731530301E-5</v>
      </c>
    </row>
    <row r="958" spans="3:25" x14ac:dyDescent="0.25">
      <c r="C958" s="129">
        <v>943</v>
      </c>
      <c r="D958" s="118">
        <v>9.44</v>
      </c>
      <c r="E958" s="130">
        <v>2.5940244003073502E-6</v>
      </c>
      <c r="G958" s="129">
        <v>943</v>
      </c>
      <c r="H958" s="119">
        <v>9.44</v>
      </c>
      <c r="I958" s="130">
        <v>2.6612165636832499E-6</v>
      </c>
      <c r="K958" s="129">
        <v>943</v>
      </c>
      <c r="L958" s="119">
        <v>9.44</v>
      </c>
      <c r="M958" s="130">
        <v>1.3959416617869701E-5</v>
      </c>
      <c r="O958" s="129">
        <v>943</v>
      </c>
      <c r="P958" s="119">
        <v>9.44</v>
      </c>
      <c r="Q958" s="130">
        <v>2.5036452632347899E-6</v>
      </c>
      <c r="S958" s="129">
        <v>943</v>
      </c>
      <c r="T958" s="119">
        <v>9.44</v>
      </c>
      <c r="U958" s="130">
        <v>2.1082698243091099E-4</v>
      </c>
      <c r="W958" s="129">
        <v>943</v>
      </c>
      <c r="X958" s="119">
        <v>9.44</v>
      </c>
      <c r="Y958" s="130">
        <v>2.86287565570479E-5</v>
      </c>
    </row>
    <row r="959" spans="3:25" x14ac:dyDescent="0.25">
      <c r="C959" s="129">
        <v>944</v>
      </c>
      <c r="D959" s="118">
        <v>9.4499999999999993</v>
      </c>
      <c r="E959" s="130">
        <v>2.5885948209688201E-6</v>
      </c>
      <c r="G959" s="129">
        <v>944</v>
      </c>
      <c r="H959" s="119">
        <v>9.4499999999999993</v>
      </c>
      <c r="I959" s="130">
        <v>2.6557158608311801E-6</v>
      </c>
      <c r="K959" s="129">
        <v>944</v>
      </c>
      <c r="L959" s="119">
        <v>9.4499999999999993</v>
      </c>
      <c r="M959" s="130">
        <v>1.3930548250411601E-5</v>
      </c>
      <c r="O959" s="129">
        <v>944</v>
      </c>
      <c r="P959" s="119">
        <v>9.4499999999999993</v>
      </c>
      <c r="Q959" s="130">
        <v>2.4984724046156E-6</v>
      </c>
      <c r="S959" s="129">
        <v>944</v>
      </c>
      <c r="T959" s="119">
        <v>9.4499999999999993</v>
      </c>
      <c r="U959" s="130">
        <v>2.1040177076636301E-4</v>
      </c>
      <c r="W959" s="129">
        <v>944</v>
      </c>
      <c r="X959" s="119">
        <v>9.4499999999999993</v>
      </c>
      <c r="Y959" s="130">
        <v>2.8569074049930101E-5</v>
      </c>
    </row>
    <row r="960" spans="3:25" x14ac:dyDescent="0.25">
      <c r="C960" s="129">
        <v>945</v>
      </c>
      <c r="D960" s="118">
        <v>9.4600000000000009</v>
      </c>
      <c r="E960" s="130">
        <v>2.5831822435725902E-6</v>
      </c>
      <c r="G960" s="129">
        <v>945</v>
      </c>
      <c r="H960" s="119">
        <v>9.4600000000000009</v>
      </c>
      <c r="I960" s="130">
        <v>2.6502321130435701E-6</v>
      </c>
      <c r="K960" s="129">
        <v>945</v>
      </c>
      <c r="L960" s="119">
        <v>9.4600000000000009</v>
      </c>
      <c r="M960" s="130">
        <v>1.3901768932536201E-5</v>
      </c>
      <c r="O960" s="129">
        <v>945</v>
      </c>
      <c r="P960" s="119">
        <v>9.4600000000000009</v>
      </c>
      <c r="Q960" s="130">
        <v>2.49331548385155E-6</v>
      </c>
      <c r="S960" s="129">
        <v>945</v>
      </c>
      <c r="T960" s="119">
        <v>9.4600000000000009</v>
      </c>
      <c r="U960" s="130">
        <v>2.09977828116935E-4</v>
      </c>
      <c r="W960" s="129">
        <v>945</v>
      </c>
      <c r="X960" s="119">
        <v>9.4600000000000009</v>
      </c>
      <c r="Y960" s="130">
        <v>2.8509577436530799E-5</v>
      </c>
    </row>
    <row r="961" spans="3:25" x14ac:dyDescent="0.25">
      <c r="C961" s="129">
        <v>946</v>
      </c>
      <c r="D961" s="118">
        <v>9.4700000000000006</v>
      </c>
      <c r="E961" s="130">
        <v>2.5777865972741601E-6</v>
      </c>
      <c r="G961" s="129">
        <v>946</v>
      </c>
      <c r="H961" s="119">
        <v>9.4700000000000006</v>
      </c>
      <c r="I961" s="130">
        <v>2.64476525105823E-6</v>
      </c>
      <c r="K961" s="129">
        <v>946</v>
      </c>
      <c r="L961" s="119">
        <v>9.4700000000000006</v>
      </c>
      <c r="M961" s="130">
        <v>1.3873078300121401E-5</v>
      </c>
      <c r="O961" s="129">
        <v>946</v>
      </c>
      <c r="P961" s="119">
        <v>9.4700000000000006</v>
      </c>
      <c r="Q961" s="130">
        <v>2.4881744358684098E-6</v>
      </c>
      <c r="S961" s="129">
        <v>946</v>
      </c>
      <c r="T961" s="119">
        <v>9.4700000000000006</v>
      </c>
      <c r="U961" s="130">
        <v>2.0955514950586799E-4</v>
      </c>
      <c r="W961" s="129">
        <v>946</v>
      </c>
      <c r="X961" s="119">
        <v>9.4700000000000006</v>
      </c>
      <c r="Y961" s="130">
        <v>2.8450265947203401E-5</v>
      </c>
    </row>
    <row r="962" spans="3:25" x14ac:dyDescent="0.25">
      <c r="C962" s="129">
        <v>947</v>
      </c>
      <c r="D962" s="118">
        <v>9.48</v>
      </c>
      <c r="E962" s="130">
        <v>2.5724078115976002E-6</v>
      </c>
      <c r="G962" s="129">
        <v>947</v>
      </c>
      <c r="H962" s="119">
        <v>9.48</v>
      </c>
      <c r="I962" s="130">
        <v>2.63931520596446E-6</v>
      </c>
      <c r="K962" s="129">
        <v>947</v>
      </c>
      <c r="L962" s="119">
        <v>9.48</v>
      </c>
      <c r="M962" s="130">
        <v>1.3844475990894899E-5</v>
      </c>
      <c r="O962" s="129">
        <v>947</v>
      </c>
      <c r="P962" s="119">
        <v>9.48</v>
      </c>
      <c r="Q962" s="130">
        <v>2.4830491959219098E-6</v>
      </c>
      <c r="S962" s="129">
        <v>947</v>
      </c>
      <c r="T962" s="119">
        <v>9.48</v>
      </c>
      <c r="U962" s="130">
        <v>2.0913372998041901E-4</v>
      </c>
      <c r="W962" s="129">
        <v>947</v>
      </c>
      <c r="X962" s="119">
        <v>9.48</v>
      </c>
      <c r="Y962" s="130">
        <v>2.83911388162767E-5</v>
      </c>
    </row>
    <row r="963" spans="3:25" x14ac:dyDescent="0.25">
      <c r="C963" s="129">
        <v>948</v>
      </c>
      <c r="D963" s="118">
        <v>9.49</v>
      </c>
      <c r="E963" s="130">
        <v>2.5670458164332001E-6</v>
      </c>
      <c r="G963" s="129">
        <v>948</v>
      </c>
      <c r="H963" s="119">
        <v>9.49</v>
      </c>
      <c r="I963" s="130">
        <v>2.6338819092008699E-6</v>
      </c>
      <c r="K963" s="129">
        <v>948</v>
      </c>
      <c r="L963" s="119">
        <v>9.49</v>
      </c>
      <c r="M963" s="130">
        <v>1.3815961644423099E-5</v>
      </c>
      <c r="O963" s="129">
        <v>948</v>
      </c>
      <c r="P963" s="119">
        <v>9.49</v>
      </c>
      <c r="Q963" s="130">
        <v>2.47793969959579E-6</v>
      </c>
      <c r="S963" s="129">
        <v>948</v>
      </c>
      <c r="T963" s="119">
        <v>9.49</v>
      </c>
      <c r="U963" s="130">
        <v>2.0871356461171599E-4</v>
      </c>
      <c r="W963" s="129">
        <v>948</v>
      </c>
      <c r="X963" s="119">
        <v>9.49</v>
      </c>
      <c r="Y963" s="130">
        <v>2.833219528203E-5</v>
      </c>
    </row>
    <row r="964" spans="3:25" x14ac:dyDescent="0.25">
      <c r="C964" s="129">
        <v>949</v>
      </c>
      <c r="D964" s="118">
        <v>9.5</v>
      </c>
      <c r="E964" s="130">
        <v>2.56170054203524E-6</v>
      </c>
      <c r="G964" s="129">
        <v>949</v>
      </c>
      <c r="H964" s="119">
        <v>9.5</v>
      </c>
      <c r="I964" s="130">
        <v>2.62846529255333E-6</v>
      </c>
      <c r="K964" s="129">
        <v>949</v>
      </c>
      <c r="L964" s="119">
        <v>9.5</v>
      </c>
      <c r="M964" s="130">
        <v>1.37875349020997E-5</v>
      </c>
      <c r="O964" s="129">
        <v>949</v>
      </c>
      <c r="P964" s="119">
        <v>9.5</v>
      </c>
      <c r="Q964" s="130">
        <v>2.4728458827997902E-6</v>
      </c>
      <c r="S964" s="129">
        <v>949</v>
      </c>
      <c r="T964" s="119">
        <v>9.5</v>
      </c>
      <c r="U964" s="130">
        <v>2.0829464849462799E-4</v>
      </c>
      <c r="W964" s="129">
        <v>949</v>
      </c>
      <c r="X964" s="119">
        <v>9.5</v>
      </c>
      <c r="Y964" s="130">
        <v>2.8273434586668601E-5</v>
      </c>
    </row>
    <row r="965" spans="3:25" x14ac:dyDescent="0.25">
      <c r="C965" s="129">
        <v>950</v>
      </c>
      <c r="D965" s="118">
        <v>9.51</v>
      </c>
      <c r="E965" s="130">
        <v>2.5563719190196699E-6</v>
      </c>
      <c r="G965" s="129">
        <v>950</v>
      </c>
      <c r="H965" s="119">
        <v>9.51</v>
      </c>
      <c r="I965" s="130">
        <v>2.6230652881528202E-6</v>
      </c>
      <c r="K965" s="129">
        <v>950</v>
      </c>
      <c r="L965" s="119">
        <v>9.51</v>
      </c>
      <c r="M965" s="130">
        <v>1.37591954071349E-5</v>
      </c>
      <c r="O965" s="129">
        <v>950</v>
      </c>
      <c r="P965" s="119">
        <v>9.51</v>
      </c>
      <c r="Q965" s="130">
        <v>2.4677676817677099E-6</v>
      </c>
      <c r="S965" s="129">
        <v>950</v>
      </c>
      <c r="T965" s="119">
        <v>9.51</v>
      </c>
      <c r="U965" s="130">
        <v>2.07876976747631E-4</v>
      </c>
      <c r="W965" s="129">
        <v>950</v>
      </c>
      <c r="X965" s="119">
        <v>9.51</v>
      </c>
      <c r="Y965" s="130">
        <v>2.8214855976299801E-5</v>
      </c>
    </row>
    <row r="966" spans="3:25" x14ac:dyDescent="0.25">
      <c r="C966" s="129">
        <v>951</v>
      </c>
      <c r="D966" s="118">
        <v>9.52</v>
      </c>
      <c r="E966" s="130">
        <v>2.5510598783618999E-6</v>
      </c>
      <c r="G966" s="129">
        <v>951</v>
      </c>
      <c r="H966" s="119">
        <v>9.52</v>
      </c>
      <c r="I966" s="130">
        <v>2.61768182847337E-6</v>
      </c>
      <c r="K966" s="129">
        <v>951</v>
      </c>
      <c r="L966" s="119">
        <v>9.52</v>
      </c>
      <c r="M966" s="130">
        <v>1.3730942804544E-5</v>
      </c>
      <c r="O966" s="129">
        <v>951</v>
      </c>
      <c r="P966" s="119">
        <v>9.52</v>
      </c>
      <c r="Q966" s="130">
        <v>2.4627050330554498E-6</v>
      </c>
      <c r="S966" s="129">
        <v>951</v>
      </c>
      <c r="T966" s="119">
        <v>9.52</v>
      </c>
      <c r="U966" s="130">
        <v>2.0746054451266599E-4</v>
      </c>
      <c r="W966" s="129">
        <v>951</v>
      </c>
      <c r="X966" s="119">
        <v>9.52</v>
      </c>
      <c r="Y966" s="130">
        <v>2.8156458700908301E-5</v>
      </c>
    </row>
    <row r="967" spans="3:25" x14ac:dyDescent="0.25">
      <c r="C967" s="129">
        <v>952</v>
      </c>
      <c r="D967" s="118">
        <v>9.5299999999999994</v>
      </c>
      <c r="E967" s="130">
        <v>2.5457643513945401E-6</v>
      </c>
      <c r="G967" s="129">
        <v>952</v>
      </c>
      <c r="H967" s="119">
        <v>9.5299999999999994</v>
      </c>
      <c r="I967" s="130">
        <v>2.6123148463299801E-6</v>
      </c>
      <c r="K967" s="129">
        <v>952</v>
      </c>
      <c r="L967" s="119">
        <v>9.5299999999999994</v>
      </c>
      <c r="M967" s="130">
        <v>1.37027767411372E-5</v>
      </c>
      <c r="O967" s="129">
        <v>952</v>
      </c>
      <c r="P967" s="119">
        <v>9.5299999999999994</v>
      </c>
      <c r="Q967" s="130">
        <v>2.4576578735390299E-6</v>
      </c>
      <c r="S967" s="129">
        <v>952</v>
      </c>
      <c r="T967" s="119">
        <v>9.5299999999999994</v>
      </c>
      <c r="U967" s="130">
        <v>2.0704534695501899E-4</v>
      </c>
      <c r="W967" s="129">
        <v>952</v>
      </c>
      <c r="X967" s="119">
        <v>9.5299999999999994</v>
      </c>
      <c r="Y967" s="130">
        <v>2.8098242014332698E-5</v>
      </c>
    </row>
    <row r="968" spans="3:25" x14ac:dyDescent="0.25">
      <c r="C968" s="129">
        <v>953</v>
      </c>
      <c r="D968" s="118">
        <v>9.5399999999999991</v>
      </c>
      <c r="E968" s="130">
        <v>2.5404852698051898E-6</v>
      </c>
      <c r="G968" s="129">
        <v>953</v>
      </c>
      <c r="H968" s="119">
        <v>9.5399999999999991</v>
      </c>
      <c r="I968" s="130">
        <v>2.6069642748765999E-6</v>
      </c>
      <c r="K968" s="129">
        <v>953</v>
      </c>
      <c r="L968" s="119">
        <v>9.5399999999999991</v>
      </c>
      <c r="M968" s="130">
        <v>1.36746968655082E-5</v>
      </c>
      <c r="O968" s="129">
        <v>953</v>
      </c>
      <c r="P968" s="119">
        <v>9.5399999999999991</v>
      </c>
      <c r="Q968" s="130">
        <v>2.4526261404127498E-6</v>
      </c>
      <c r="S968" s="129">
        <v>953</v>
      </c>
      <c r="T968" s="119">
        <v>9.5399999999999991</v>
      </c>
      <c r="U968" s="130">
        <v>2.0663137926317599E-4</v>
      </c>
      <c r="W968" s="129">
        <v>953</v>
      </c>
      <c r="X968" s="119">
        <v>9.5399999999999991</v>
      </c>
      <c r="Y968" s="130">
        <v>2.8040205174242101E-5</v>
      </c>
    </row>
    <row r="969" spans="3:25" x14ac:dyDescent="0.25">
      <c r="C969" s="129">
        <v>954</v>
      </c>
      <c r="D969" s="118">
        <v>9.5500000000000007</v>
      </c>
      <c r="E969" s="130">
        <v>2.53522256563427E-6</v>
      </c>
      <c r="G969" s="129">
        <v>954</v>
      </c>
      <c r="H969" s="119">
        <v>9.5500000000000007</v>
      </c>
      <c r="I969" s="130">
        <v>2.6016300476040599E-6</v>
      </c>
      <c r="K969" s="129">
        <v>954</v>
      </c>
      <c r="L969" s="119">
        <v>9.5500000000000007</v>
      </c>
      <c r="M969" s="130">
        <v>1.36467028280237E-5</v>
      </c>
      <c r="O969" s="129">
        <v>954</v>
      </c>
      <c r="P969" s="119">
        <v>9.5500000000000007</v>
      </c>
      <c r="Q969" s="130">
        <v>2.4476097711871799E-6</v>
      </c>
      <c r="S969" s="129">
        <v>954</v>
      </c>
      <c r="T969" s="119">
        <v>9.5500000000000007</v>
      </c>
      <c r="U969" s="130">
        <v>2.062186366487E-4</v>
      </c>
      <c r="W969" s="129">
        <v>954</v>
      </c>
      <c r="X969" s="119">
        <v>9.5500000000000007</v>
      </c>
      <c r="Y969" s="130">
        <v>2.7982347442111601E-5</v>
      </c>
    </row>
    <row r="970" spans="3:25" x14ac:dyDescent="0.25">
      <c r="C970" s="129">
        <v>955</v>
      </c>
      <c r="D970" s="118">
        <v>9.56</v>
      </c>
      <c r="E970" s="130">
        <v>2.5299761712727598E-6</v>
      </c>
      <c r="G970" s="129">
        <v>955</v>
      </c>
      <c r="H970" s="119">
        <v>9.56</v>
      </c>
      <c r="I970" s="130">
        <v>2.5963120983380399E-6</v>
      </c>
      <c r="K970" s="129">
        <v>955</v>
      </c>
      <c r="L970" s="119">
        <v>9.56</v>
      </c>
      <c r="M970" s="130">
        <v>1.3618794280812501E-5</v>
      </c>
      <c r="O970" s="129">
        <v>955</v>
      </c>
      <c r="P970" s="119">
        <v>9.56</v>
      </c>
      <c r="Q970" s="130">
        <v>2.4426087036873499E-6</v>
      </c>
      <c r="S970" s="129">
        <v>955</v>
      </c>
      <c r="T970" s="119">
        <v>9.56</v>
      </c>
      <c r="U970" s="130">
        <v>2.05807114346096E-4</v>
      </c>
      <c r="W970" s="129">
        <v>955</v>
      </c>
      <c r="X970" s="119">
        <v>9.56</v>
      </c>
      <c r="Y970" s="130">
        <v>2.7924668083199499E-5</v>
      </c>
    </row>
    <row r="971" spans="3:25" x14ac:dyDescent="0.25">
      <c r="C971" s="129">
        <v>956</v>
      </c>
      <c r="D971" s="118">
        <v>9.57</v>
      </c>
      <c r="E971" s="130">
        <v>2.5247460194601099E-6</v>
      </c>
      <c r="G971" s="129">
        <v>956</v>
      </c>
      <c r="H971" s="119">
        <v>9.57</v>
      </c>
      <c r="I971" s="130">
        <v>2.5910103612370901E-6</v>
      </c>
      <c r="K971" s="129">
        <v>956</v>
      </c>
      <c r="L971" s="119">
        <v>9.57</v>
      </c>
      <c r="M971" s="130">
        <v>1.35909708777555E-5</v>
      </c>
      <c r="O971" s="129">
        <v>956</v>
      </c>
      <c r="P971" s="119">
        <v>9.57</v>
      </c>
      <c r="Q971" s="130">
        <v>2.4376228760507802E-6</v>
      </c>
      <c r="S971" s="129">
        <v>956</v>
      </c>
      <c r="T971" s="119">
        <v>9.57</v>
      </c>
      <c r="U971" s="130">
        <v>2.05396807612684E-4</v>
      </c>
      <c r="W971" s="129">
        <v>956</v>
      </c>
      <c r="X971" s="119">
        <v>9.57</v>
      </c>
      <c r="Y971" s="130">
        <v>2.7867166366524001E-5</v>
      </c>
    </row>
    <row r="972" spans="3:25" x14ac:dyDescent="0.25">
      <c r="C972" s="129">
        <v>957</v>
      </c>
      <c r="D972" s="118">
        <v>9.58</v>
      </c>
      <c r="E972" s="130">
        <v>2.5195320432820599E-6</v>
      </c>
      <c r="G972" s="129">
        <v>957</v>
      </c>
      <c r="H972" s="119">
        <v>9.58</v>
      </c>
      <c r="I972" s="130">
        <v>2.5857247707906099E-6</v>
      </c>
      <c r="K972" s="129">
        <v>957</v>
      </c>
      <c r="L972" s="119">
        <v>9.58</v>
      </c>
      <c r="M972" s="130">
        <v>1.3563232274474499E-5</v>
      </c>
      <c r="O972" s="129">
        <v>957</v>
      </c>
      <c r="P972" s="119">
        <v>9.58</v>
      </c>
      <c r="Q972" s="130">
        <v>2.4326522267256901E-6</v>
      </c>
      <c r="S972" s="129">
        <v>957</v>
      </c>
      <c r="T972" s="119">
        <v>9.58</v>
      </c>
      <c r="U972" s="130">
        <v>2.04987711728469E-4</v>
      </c>
      <c r="W972" s="129">
        <v>957</v>
      </c>
      <c r="X972" s="119">
        <v>9.58</v>
      </c>
      <c r="Y972" s="130">
        <v>2.7809841564840199E-5</v>
      </c>
    </row>
    <row r="973" spans="3:25" x14ac:dyDescent="0.25">
      <c r="C973" s="129">
        <v>958</v>
      </c>
      <c r="D973" s="118">
        <v>9.59</v>
      </c>
      <c r="E973" s="130">
        <v>2.5143341761684699E-6</v>
      </c>
      <c r="G973" s="129">
        <v>958</v>
      </c>
      <c r="H973" s="119">
        <v>9.59</v>
      </c>
      <c r="I973" s="130">
        <v>2.5804552618168899E-6</v>
      </c>
      <c r="K973" s="129">
        <v>958</v>
      </c>
      <c r="L973" s="119">
        <v>9.59</v>
      </c>
      <c r="M973" s="130">
        <v>1.3535578128322099E-5</v>
      </c>
      <c r="O973" s="129">
        <v>958</v>
      </c>
      <c r="P973" s="119">
        <v>9.59</v>
      </c>
      <c r="Q973" s="130">
        <v>2.4276966944690798E-6</v>
      </c>
      <c r="S973" s="129">
        <v>958</v>
      </c>
      <c r="T973" s="119">
        <v>9.59</v>
      </c>
      <c r="U973" s="130">
        <v>2.0457982199601399E-4</v>
      </c>
      <c r="W973" s="129">
        <v>958</v>
      </c>
      <c r="X973" s="119">
        <v>9.59</v>
      </c>
      <c r="Y973" s="130">
        <v>2.7752692954617201E-5</v>
      </c>
    </row>
    <row r="974" spans="3:25" x14ac:dyDescent="0.25">
      <c r="C974" s="129">
        <v>959</v>
      </c>
      <c r="D974" s="118">
        <v>9.6</v>
      </c>
      <c r="E974" s="130">
        <v>2.5091523518912198E-6</v>
      </c>
      <c r="G974" s="129">
        <v>959</v>
      </c>
      <c r="H974" s="119">
        <v>9.6</v>
      </c>
      <c r="I974" s="130">
        <v>2.5752017694611098E-6</v>
      </c>
      <c r="K974" s="129">
        <v>959</v>
      </c>
      <c r="L974" s="119">
        <v>9.6</v>
      </c>
      <c r="M974" s="130">
        <v>1.35080080983711E-5</v>
      </c>
      <c r="O974" s="129">
        <v>959</v>
      </c>
      <c r="P974" s="119">
        <v>9.6</v>
      </c>
      <c r="Q974" s="130">
        <v>2.4227562183449098E-6</v>
      </c>
      <c r="S974" s="129">
        <v>959</v>
      </c>
      <c r="T974" s="119">
        <v>9.6</v>
      </c>
      <c r="U974" s="130">
        <v>2.0417313374031099E-4</v>
      </c>
      <c r="W974" s="129">
        <v>959</v>
      </c>
      <c r="X974" s="119">
        <v>9.6</v>
      </c>
      <c r="Y974" s="130">
        <v>2.7695719816014599E-5</v>
      </c>
    </row>
    <row r="975" spans="3:25" x14ac:dyDescent="0.25">
      <c r="C975" s="129">
        <v>960</v>
      </c>
      <c r="D975" s="118">
        <v>9.61</v>
      </c>
      <c r="E975" s="130">
        <v>2.5039865045621201E-6</v>
      </c>
      <c r="G975" s="129">
        <v>960</v>
      </c>
      <c r="H975" s="119">
        <v>9.61</v>
      </c>
      <c r="I975" s="130">
        <v>2.5699642291934099E-6</v>
      </c>
      <c r="K975" s="129">
        <v>960</v>
      </c>
      <c r="L975" s="119">
        <v>9.61</v>
      </c>
      <c r="M975" s="130">
        <v>1.3480521845404801E-5</v>
      </c>
      <c r="O975" s="129">
        <v>960</v>
      </c>
      <c r="P975" s="119">
        <v>9.61</v>
      </c>
      <c r="Q975" s="130">
        <v>2.41783073772224E-6</v>
      </c>
      <c r="S975" s="129">
        <v>960</v>
      </c>
      <c r="T975" s="119">
        <v>9.61</v>
      </c>
      <c r="U975" s="130">
        <v>2.0376764230865799E-4</v>
      </c>
      <c r="W975" s="129">
        <v>960</v>
      </c>
      <c r="X975" s="119">
        <v>9.61</v>
      </c>
      <c r="Y975" s="130">
        <v>2.76389214328616E-5</v>
      </c>
    </row>
    <row r="976" spans="3:25" x14ac:dyDescent="0.25">
      <c r="C976" s="129">
        <v>961</v>
      </c>
      <c r="D976" s="118">
        <v>9.6199999999999992</v>
      </c>
      <c r="E976" s="130">
        <v>2.4988365686308102E-6</v>
      </c>
      <c r="G976" s="129">
        <v>961</v>
      </c>
      <c r="H976" s="119">
        <v>9.6199999999999992</v>
      </c>
      <c r="I976" s="130">
        <v>2.56474257680694E-6</v>
      </c>
      <c r="K976" s="129">
        <v>961</v>
      </c>
      <c r="L976" s="119">
        <v>9.6199999999999992</v>
      </c>
      <c r="M976" s="130">
        <v>1.34531190319059E-5</v>
      </c>
      <c r="O976" s="129">
        <v>961</v>
      </c>
      <c r="P976" s="119">
        <v>9.6199999999999992</v>
      </c>
      <c r="Q976" s="130">
        <v>2.4129201922734699E-6</v>
      </c>
      <c r="S976" s="129">
        <v>961</v>
      </c>
      <c r="T976" s="119">
        <v>9.6199999999999992</v>
      </c>
      <c r="U976" s="130">
        <v>2.0336334307052801E-4</v>
      </c>
      <c r="W976" s="129">
        <v>961</v>
      </c>
      <c r="X976" s="119">
        <v>9.6199999999999992</v>
      </c>
      <c r="Y976" s="130">
        <v>2.7582297092632499E-5</v>
      </c>
    </row>
    <row r="977" spans="3:25" x14ac:dyDescent="0.25">
      <c r="C977" s="129">
        <v>962</v>
      </c>
      <c r="D977" s="118">
        <v>9.6300000000000008</v>
      </c>
      <c r="E977" s="130">
        <v>2.4937024788826399E-6</v>
      </c>
      <c r="G977" s="129">
        <v>962</v>
      </c>
      <c r="H977" s="119">
        <v>9.6300000000000008</v>
      </c>
      <c r="I977" s="130">
        <v>2.5595367484159399E-6</v>
      </c>
      <c r="K977" s="129">
        <v>962</v>
      </c>
      <c r="L977" s="119">
        <v>9.6300000000000008</v>
      </c>
      <c r="M977" s="130">
        <v>1.34257993220469E-5</v>
      </c>
      <c r="O977" s="129">
        <v>962</v>
      </c>
      <c r="P977" s="119">
        <v>9.6300000000000008</v>
      </c>
      <c r="Q977" s="130">
        <v>2.4080245219724501E-6</v>
      </c>
      <c r="S977" s="129">
        <v>962</v>
      </c>
      <c r="T977" s="119">
        <v>9.6300000000000008</v>
      </c>
      <c r="U977" s="130">
        <v>2.0296023141745E-4</v>
      </c>
      <c r="W977" s="129">
        <v>962</v>
      </c>
      <c r="X977" s="119">
        <v>9.6300000000000008</v>
      </c>
      <c r="Y977" s="130">
        <v>2.7525846086426399E-5</v>
      </c>
    </row>
    <row r="978" spans="3:25" x14ac:dyDescent="0.25">
      <c r="C978" s="129">
        <v>963</v>
      </c>
      <c r="D978" s="118">
        <v>9.64</v>
      </c>
      <c r="E978" s="130">
        <v>2.4885841704366901E-6</v>
      </c>
      <c r="G978" s="129">
        <v>963</v>
      </c>
      <c r="H978" s="119">
        <v>9.64</v>
      </c>
      <c r="I978" s="130">
        <v>2.5543466804538099E-6</v>
      </c>
      <c r="K978" s="129">
        <v>963</v>
      </c>
      <c r="L978" s="119">
        <v>9.64</v>
      </c>
      <c r="M978" s="130">
        <v>1.339856238168E-5</v>
      </c>
      <c r="O978" s="129">
        <v>963</v>
      </c>
      <c r="P978" s="119">
        <v>9.64</v>
      </c>
      <c r="Q978" s="130">
        <v>2.4031436670927501E-6</v>
      </c>
      <c r="S978" s="129">
        <v>963</v>
      </c>
      <c r="T978" s="119">
        <v>9.64</v>
      </c>
      <c r="U978" s="130">
        <v>2.0255830276288199E-4</v>
      </c>
      <c r="W978" s="129">
        <v>963</v>
      </c>
      <c r="X978" s="119">
        <v>9.64</v>
      </c>
      <c r="Y978" s="130">
        <v>2.74695677089436E-5</v>
      </c>
    </row>
    <row r="979" spans="3:25" x14ac:dyDescent="0.25">
      <c r="C979" s="129">
        <v>964</v>
      </c>
      <c r="D979" s="118">
        <v>9.65</v>
      </c>
      <c r="E979" s="130">
        <v>2.4834815787436101E-6</v>
      </c>
      <c r="G979" s="129">
        <v>964</v>
      </c>
      <c r="H979" s="119">
        <v>9.65</v>
      </c>
      <c r="I979" s="130">
        <v>2.5491723096712202E-6</v>
      </c>
      <c r="K979" s="129">
        <v>964</v>
      </c>
      <c r="L979" s="119">
        <v>9.65</v>
      </c>
      <c r="M979" s="130">
        <v>1.3371407878326999E-5</v>
      </c>
      <c r="O979" s="129">
        <v>964</v>
      </c>
      <c r="P979" s="119">
        <v>9.65</v>
      </c>
      <c r="Q979" s="130">
        <v>2.3982775682058302E-6</v>
      </c>
      <c r="S979" s="129">
        <v>964</v>
      </c>
      <c r="T979" s="119">
        <v>9.65</v>
      </c>
      <c r="U979" s="130">
        <v>2.02157552542089E-4</v>
      </c>
      <c r="W979" s="129">
        <v>964</v>
      </c>
      <c r="X979" s="119">
        <v>9.65</v>
      </c>
      <c r="Y979" s="130">
        <v>2.74134612584646E-5</v>
      </c>
    </row>
    <row r="980" spans="3:25" x14ac:dyDescent="0.25">
      <c r="C980" s="129">
        <v>965</v>
      </c>
      <c r="D980" s="118">
        <v>9.66</v>
      </c>
      <c r="E980" s="130">
        <v>2.4783946395837001E-6</v>
      </c>
      <c r="G980" s="129">
        <v>965</v>
      </c>
      <c r="H980" s="119">
        <v>9.66</v>
      </c>
      <c r="I980" s="130">
        <v>2.54401357313421E-6</v>
      </c>
      <c r="K980" s="129">
        <v>965</v>
      </c>
      <c r="L980" s="119">
        <v>9.66</v>
      </c>
      <c r="M980" s="130">
        <v>1.33443354811692E-5</v>
      </c>
      <c r="O980" s="129">
        <v>965</v>
      </c>
      <c r="P980" s="119">
        <v>9.66</v>
      </c>
      <c r="Q980" s="130">
        <v>2.3934261661793102E-6</v>
      </c>
      <c r="S980" s="129">
        <v>965</v>
      </c>
      <c r="T980" s="119">
        <v>9.66</v>
      </c>
      <c r="U980" s="130">
        <v>2.0175797621201899E-4</v>
      </c>
      <c r="W980" s="129">
        <v>965</v>
      </c>
      <c r="X980" s="119">
        <v>9.66</v>
      </c>
      <c r="Y980" s="130">
        <v>2.73575260368279E-5</v>
      </c>
    </row>
    <row r="981" spans="3:25" x14ac:dyDescent="0.25">
      <c r="C981" s="129">
        <v>966</v>
      </c>
      <c r="D981" s="118">
        <v>9.67</v>
      </c>
      <c r="E981" s="130">
        <v>2.4733232890648401E-6</v>
      </c>
      <c r="G981" s="129">
        <v>966</v>
      </c>
      <c r="H981" s="119">
        <v>9.67</v>
      </c>
      <c r="I981" s="130">
        <v>2.53887040822234E-6</v>
      </c>
      <c r="K981" s="129">
        <v>966</v>
      </c>
      <c r="L981" s="119">
        <v>9.67</v>
      </c>
      <c r="M981" s="130">
        <v>1.3317344861037599E-5</v>
      </c>
      <c r="O981" s="129">
        <v>966</v>
      </c>
      <c r="P981" s="119">
        <v>9.67</v>
      </c>
      <c r="Q981" s="130">
        <v>2.3885894021751802E-6</v>
      </c>
      <c r="S981" s="129">
        <v>966</v>
      </c>
      <c r="T981" s="119">
        <v>9.67</v>
      </c>
      <c r="U981" s="130">
        <v>2.0135956925118601E-4</v>
      </c>
      <c r="W981" s="129">
        <v>966</v>
      </c>
      <c r="X981" s="119">
        <v>9.67</v>
      </c>
      <c r="Y981" s="130">
        <v>2.7301761349408301E-5</v>
      </c>
    </row>
    <row r="982" spans="3:25" x14ac:dyDescent="0.25">
      <c r="C982" s="129">
        <v>967</v>
      </c>
      <c r="D982" s="118">
        <v>9.68</v>
      </c>
      <c r="E982" s="130">
        <v>2.4682674636204601E-6</v>
      </c>
      <c r="G982" s="129">
        <v>967</v>
      </c>
      <c r="H982" s="119">
        <v>9.68</v>
      </c>
      <c r="I982" s="130">
        <v>2.5337427526268099E-6</v>
      </c>
      <c r="K982" s="129">
        <v>967</v>
      </c>
      <c r="L982" s="119">
        <v>9.68</v>
      </c>
      <c r="M982" s="130">
        <v>1.3290435690403301E-5</v>
      </c>
      <c r="O982" s="129">
        <v>967</v>
      </c>
      <c r="P982" s="119">
        <v>9.68</v>
      </c>
      <c r="Q982" s="130">
        <v>2.3837672176480602E-6</v>
      </c>
      <c r="S982" s="129">
        <v>967</v>
      </c>
      <c r="T982" s="119">
        <v>9.68</v>
      </c>
      <c r="U982" s="130">
        <v>2.00962327159542E-4</v>
      </c>
      <c r="W982" s="129">
        <v>967</v>
      </c>
      <c r="X982" s="119">
        <v>9.68</v>
      </c>
      <c r="Y982" s="130">
        <v>2.7246166505096101E-5</v>
      </c>
    </row>
    <row r="983" spans="3:25" x14ac:dyDescent="0.25">
      <c r="C983" s="129">
        <v>968</v>
      </c>
      <c r="D983" s="118">
        <v>9.69</v>
      </c>
      <c r="E983" s="130">
        <v>2.4632271000075899E-6</v>
      </c>
      <c r="G983" s="129">
        <v>968</v>
      </c>
      <c r="H983" s="119">
        <v>9.69</v>
      </c>
      <c r="I983" s="130">
        <v>2.5286305443485901E-6</v>
      </c>
      <c r="K983" s="129">
        <v>968</v>
      </c>
      <c r="L983" s="119">
        <v>9.69</v>
      </c>
      <c r="M983" s="130">
        <v>1.3263607643367501E-5</v>
      </c>
      <c r="O983" s="129">
        <v>968</v>
      </c>
      <c r="P983" s="119">
        <v>9.69</v>
      </c>
      <c r="Q983" s="130">
        <v>2.3789595543434702E-6</v>
      </c>
      <c r="S983" s="129">
        <v>968</v>
      </c>
      <c r="T983" s="119">
        <v>9.69</v>
      </c>
      <c r="U983" s="130">
        <v>2.00566245458363E-4</v>
      </c>
      <c r="W983" s="129">
        <v>968</v>
      </c>
      <c r="X983" s="119">
        <v>9.69</v>
      </c>
      <c r="Y983" s="130">
        <v>2.7190740816274399E-5</v>
      </c>
    </row>
    <row r="984" spans="3:25" x14ac:dyDescent="0.25">
      <c r="C984" s="129">
        <v>969</v>
      </c>
      <c r="D984" s="118">
        <v>9.6999999999999993</v>
      </c>
      <c r="E984" s="130">
        <v>2.45820213530488E-6</v>
      </c>
      <c r="G984" s="129">
        <v>969</v>
      </c>
      <c r="H984" s="119">
        <v>9.6999999999999993</v>
      </c>
      <c r="I984" s="130">
        <v>2.52353372169664E-6</v>
      </c>
      <c r="K984" s="129">
        <v>969</v>
      </c>
      <c r="L984" s="119">
        <v>9.6999999999999993</v>
      </c>
      <c r="M984" s="130">
        <v>1.3236860395651999E-5</v>
      </c>
      <c r="O984" s="129">
        <v>969</v>
      </c>
      <c r="P984" s="119">
        <v>9.6999999999999993</v>
      </c>
      <c r="Q984" s="130">
        <v>2.3741663542961001E-6</v>
      </c>
      <c r="S984" s="129">
        <v>969</v>
      </c>
      <c r="T984" s="119">
        <v>9.6999999999999993</v>
      </c>
      <c r="U984" s="130">
        <v>2.0017131969012899E-4</v>
      </c>
      <c r="W984" s="129">
        <v>969</v>
      </c>
      <c r="X984" s="119">
        <v>9.6999999999999993</v>
      </c>
      <c r="Y984" s="130">
        <v>2.71354835987996E-5</v>
      </c>
    </row>
    <row r="985" spans="3:25" x14ac:dyDescent="0.25">
      <c r="C985" s="129">
        <v>970</v>
      </c>
      <c r="D985" s="118">
        <v>9.7100000000000009</v>
      </c>
      <c r="E985" s="130">
        <v>2.4531925069106199E-6</v>
      </c>
      <c r="G985" s="129">
        <v>970</v>
      </c>
      <c r="H985" s="119">
        <v>9.7100000000000009</v>
      </c>
      <c r="I985" s="130">
        <v>2.5184522232860101E-6</v>
      </c>
      <c r="K985" s="129">
        <v>970</v>
      </c>
      <c r="L985" s="119">
        <v>9.7100000000000009</v>
      </c>
      <c r="M985" s="130">
        <v>1.32101936245893E-5</v>
      </c>
      <c r="O985" s="129">
        <v>970</v>
      </c>
      <c r="P985" s="119">
        <v>9.7100000000000009</v>
      </c>
      <c r="Q985" s="130">
        <v>2.3693875598281098E-6</v>
      </c>
      <c r="S985" s="129">
        <v>970</v>
      </c>
      <c r="T985" s="119">
        <v>9.7100000000000009</v>
      </c>
      <c r="U985" s="130">
        <v>1.9977754541840201E-4</v>
      </c>
      <c r="W985" s="129">
        <v>970</v>
      </c>
      <c r="X985" s="119">
        <v>9.7100000000000009</v>
      </c>
      <c r="Y985" s="130">
        <v>2.7080394171979299E-5</v>
      </c>
    </row>
    <row r="986" spans="3:25" x14ac:dyDescent="0.25">
      <c r="C986" s="129">
        <v>971</v>
      </c>
      <c r="D986" s="118">
        <v>9.7200000000000006</v>
      </c>
      <c r="E986" s="130">
        <v>2.44819815254081E-6</v>
      </c>
      <c r="G986" s="129">
        <v>971</v>
      </c>
      <c r="H986" s="119">
        <v>9.7200000000000006</v>
      </c>
      <c r="I986" s="130">
        <v>2.5133859880361001E-6</v>
      </c>
      <c r="K986" s="129">
        <v>971</v>
      </c>
      <c r="L986" s="119">
        <v>9.7200000000000006</v>
      </c>
      <c r="M986" s="130">
        <v>1.31836070091135E-5</v>
      </c>
      <c r="O986" s="129">
        <v>971</v>
      </c>
      <c r="P986" s="119">
        <v>9.7200000000000006</v>
      </c>
      <c r="Q986" s="130">
        <v>2.3646231135474298E-6</v>
      </c>
      <c r="S986" s="129">
        <v>971</v>
      </c>
      <c r="T986" s="119">
        <v>9.7200000000000006</v>
      </c>
      <c r="U986" s="130">
        <v>1.9938491822771201E-4</v>
      </c>
      <c r="W986" s="129">
        <v>971</v>
      </c>
      <c r="X986" s="119">
        <v>9.7200000000000006</v>
      </c>
      <c r="Y986" s="130">
        <v>2.7025471858551401E-5</v>
      </c>
    </row>
    <row r="987" spans="3:25" x14ac:dyDescent="0.25">
      <c r="C987" s="129">
        <v>972</v>
      </c>
      <c r="D987" s="118">
        <v>9.73</v>
      </c>
      <c r="E987" s="130">
        <v>2.44321901022723E-6</v>
      </c>
      <c r="G987" s="129">
        <v>972</v>
      </c>
      <c r="H987" s="119">
        <v>9.73</v>
      </c>
      <c r="I987" s="130">
        <v>2.5083349551688201E-6</v>
      </c>
      <c r="K987" s="129">
        <v>972</v>
      </c>
      <c r="L987" s="119">
        <v>9.73</v>
      </c>
      <c r="M987" s="130">
        <v>1.31571002297505E-5</v>
      </c>
      <c r="O987" s="129">
        <v>972</v>
      </c>
      <c r="P987" s="119">
        <v>9.73</v>
      </c>
      <c r="Q987" s="130">
        <v>2.3598729583460401E-6</v>
      </c>
      <c r="S987" s="129">
        <v>972</v>
      </c>
      <c r="T987" s="119">
        <v>9.73</v>
      </c>
      <c r="U987" s="130">
        <v>1.9899343372343801E-4</v>
      </c>
      <c r="W987" s="129">
        <v>972</v>
      </c>
      <c r="X987" s="119">
        <v>9.73</v>
      </c>
      <c r="Y987" s="130">
        <v>2.6970715984664099E-5</v>
      </c>
    </row>
    <row r="988" spans="3:25" x14ac:dyDescent="0.25">
      <c r="C988" s="129">
        <v>973</v>
      </c>
      <c r="D988" s="118">
        <v>9.74</v>
      </c>
      <c r="E988" s="130">
        <v>2.4382550183154699E-6</v>
      </c>
      <c r="G988" s="129">
        <v>973</v>
      </c>
      <c r="H988" s="119">
        <v>9.74</v>
      </c>
      <c r="I988" s="130">
        <v>2.50329906420683E-6</v>
      </c>
      <c r="K988" s="129">
        <v>973</v>
      </c>
      <c r="L988" s="119">
        <v>9.74</v>
      </c>
      <c r="M988" s="130">
        <v>1.31306729686086E-5</v>
      </c>
      <c r="O988" s="129">
        <v>973</v>
      </c>
      <c r="P988" s="119">
        <v>9.74</v>
      </c>
      <c r="Q988" s="130">
        <v>2.35513703739835E-6</v>
      </c>
      <c r="S988" s="129">
        <v>973</v>
      </c>
      <c r="T988" s="119">
        <v>9.74</v>
      </c>
      <c r="U988" s="130">
        <v>1.98603087531695E-4</v>
      </c>
      <c r="W988" s="129">
        <v>973</v>
      </c>
      <c r="X988" s="119">
        <v>9.74</v>
      </c>
      <c r="Y988" s="130">
        <v>2.69161258798544E-5</v>
      </c>
    </row>
    <row r="989" spans="3:25" x14ac:dyDescent="0.25">
      <c r="C989" s="129">
        <v>974</v>
      </c>
      <c r="D989" s="118">
        <v>9.75</v>
      </c>
      <c r="E989" s="130">
        <v>2.4333061154631198E-6</v>
      </c>
      <c r="G989" s="129">
        <v>974</v>
      </c>
      <c r="H989" s="119">
        <v>9.75</v>
      </c>
      <c r="I989" s="130">
        <v>2.49827825497172E-6</v>
      </c>
      <c r="K989" s="129">
        <v>974</v>
      </c>
      <c r="L989" s="119">
        <v>9.75</v>
      </c>
      <c r="M989" s="130">
        <v>1.31043249093693E-5</v>
      </c>
      <c r="O989" s="129">
        <v>974</v>
      </c>
      <c r="P989" s="119">
        <v>9.75</v>
      </c>
      <c r="Q989" s="130">
        <v>2.35041529415948E-6</v>
      </c>
      <c r="S989" s="129">
        <v>974</v>
      </c>
      <c r="T989" s="119">
        <v>9.75</v>
      </c>
      <c r="U989" s="130">
        <v>1.98213875299213E-4</v>
      </c>
      <c r="W989" s="129">
        <v>974</v>
      </c>
      <c r="X989" s="119">
        <v>9.75</v>
      </c>
      <c r="Y989" s="130">
        <v>2.6861700877029E-5</v>
      </c>
    </row>
    <row r="990" spans="3:25" x14ac:dyDescent="0.25">
      <c r="C990" s="129">
        <v>975</v>
      </c>
      <c r="D990" s="118">
        <v>9.76</v>
      </c>
      <c r="E990" s="130">
        <v>2.4283722406377502E-6</v>
      </c>
      <c r="G990" s="129">
        <v>975</v>
      </c>
      <c r="H990" s="119">
        <v>9.76</v>
      </c>
      <c r="I990" s="130">
        <v>2.4932724675822802E-6</v>
      </c>
      <c r="K990" s="129">
        <v>975</v>
      </c>
      <c r="L990" s="119">
        <v>9.76</v>
      </c>
      <c r="M990" s="130">
        <v>1.3078055737277901E-5</v>
      </c>
      <c r="O990" s="129">
        <v>975</v>
      </c>
      <c r="P990" s="119">
        <v>9.76</v>
      </c>
      <c r="Q990" s="130">
        <v>2.3457076723636399E-6</v>
      </c>
      <c r="S990" s="129">
        <v>975</v>
      </c>
      <c r="T990" s="119">
        <v>9.76</v>
      </c>
      <c r="U990" s="130">
        <v>1.97825792693226E-4</v>
      </c>
      <c r="W990" s="129">
        <v>975</v>
      </c>
      <c r="X990" s="119">
        <v>9.76</v>
      </c>
      <c r="Y990" s="130">
        <v>2.6807440312442099E-5</v>
      </c>
    </row>
    <row r="991" spans="3:25" x14ac:dyDescent="0.25">
      <c r="C991" s="129">
        <v>976</v>
      </c>
      <c r="D991" s="118">
        <v>9.77</v>
      </c>
      <c r="E991" s="130">
        <v>2.42345333311517E-6</v>
      </c>
      <c r="G991" s="129">
        <v>976</v>
      </c>
      <c r="H991" s="119">
        <v>9.77</v>
      </c>
      <c r="I991" s="130">
        <v>2.4882816424527798E-6</v>
      </c>
      <c r="K991" s="129">
        <v>976</v>
      </c>
      <c r="L991" s="119">
        <v>9.77</v>
      </c>
      <c r="M991" s="130">
        <v>1.30518651391343E-5</v>
      </c>
      <c r="O991" s="129">
        <v>976</v>
      </c>
      <c r="P991" s="119">
        <v>9.77</v>
      </c>
      <c r="Q991" s="130">
        <v>2.3410141160224799E-6</v>
      </c>
      <c r="S991" s="129">
        <v>976</v>
      </c>
      <c r="T991" s="119">
        <v>9.77</v>
      </c>
      <c r="U991" s="130">
        <v>1.9743883540135999E-4</v>
      </c>
      <c r="W991" s="129">
        <v>976</v>
      </c>
      <c r="X991" s="119">
        <v>9.77</v>
      </c>
      <c r="Y991" s="130">
        <v>2.6753343525676902E-5</v>
      </c>
    </row>
    <row r="992" spans="3:25" x14ac:dyDescent="0.25">
      <c r="C992" s="129">
        <v>977</v>
      </c>
      <c r="D992" s="118">
        <v>9.7799999999999994</v>
      </c>
      <c r="E992" s="130">
        <v>2.4185493324774501E-6</v>
      </c>
      <c r="G992" s="129">
        <v>977</v>
      </c>
      <c r="H992" s="119">
        <v>9.7799999999999994</v>
      </c>
      <c r="I992" s="130">
        <v>2.4833057202911498E-6</v>
      </c>
      <c r="K992" s="129">
        <v>977</v>
      </c>
      <c r="L992" s="119">
        <v>9.7799999999999994</v>
      </c>
      <c r="M992" s="130">
        <v>1.3025752803283901E-5</v>
      </c>
      <c r="O992" s="129">
        <v>977</v>
      </c>
      <c r="P992" s="119">
        <v>9.7799999999999994</v>
      </c>
      <c r="Q992" s="130">
        <v>2.3363345694234601E-6</v>
      </c>
      <c r="S992" s="129">
        <v>977</v>
      </c>
      <c r="T992" s="119">
        <v>9.7799999999999994</v>
      </c>
      <c r="U992" s="130">
        <v>1.9705299913151499E-4</v>
      </c>
      <c r="W992" s="129">
        <v>977</v>
      </c>
      <c r="X992" s="119">
        <v>9.7799999999999994</v>
      </c>
      <c r="Y992" s="130">
        <v>2.6699409859625198E-5</v>
      </c>
    </row>
    <row r="993" spans="3:25" x14ac:dyDescent="0.25">
      <c r="C993" s="129">
        <v>978</v>
      </c>
      <c r="D993" s="118">
        <v>9.7899999999999991</v>
      </c>
      <c r="E993" s="130">
        <v>2.4136601786111301E-6</v>
      </c>
      <c r="G993" s="129">
        <v>978</v>
      </c>
      <c r="H993" s="119">
        <v>9.7899999999999991</v>
      </c>
      <c r="I993" s="130">
        <v>2.4783446420973402E-6</v>
      </c>
      <c r="K993" s="129">
        <v>978</v>
      </c>
      <c r="L993" s="119">
        <v>9.7899999999999991</v>
      </c>
      <c r="M993" s="130">
        <v>1.29997184196085E-5</v>
      </c>
      <c r="O993" s="129">
        <v>978</v>
      </c>
      <c r="P993" s="119">
        <v>9.7899999999999991</v>
      </c>
      <c r="Q993" s="130">
        <v>2.3316689771282099E-6</v>
      </c>
      <c r="S993" s="129">
        <v>978</v>
      </c>
      <c r="T993" s="119">
        <v>9.7899999999999991</v>
      </c>
      <c r="U993" s="130">
        <v>1.9666827961175299E-4</v>
      </c>
      <c r="W993" s="129">
        <v>978</v>
      </c>
      <c r="X993" s="119">
        <v>9.7899999999999991</v>
      </c>
      <c r="Y993" s="130">
        <v>2.6645638660466699E-5</v>
      </c>
    </row>
    <row r="994" spans="3:25" x14ac:dyDescent="0.25">
      <c r="C994" s="129">
        <v>979</v>
      </c>
      <c r="D994" s="118">
        <v>9.8000000000000007</v>
      </c>
      <c r="E994" s="130">
        <v>2.4087858117053502E-6</v>
      </c>
      <c r="G994" s="129">
        <v>979</v>
      </c>
      <c r="H994" s="119">
        <v>9.8000000000000007</v>
      </c>
      <c r="I994" s="130">
        <v>2.4733983491615399E-6</v>
      </c>
      <c r="K994" s="129">
        <v>979</v>
      </c>
      <c r="L994" s="119">
        <v>9.8000000000000007</v>
      </c>
      <c r="M994" s="130">
        <v>1.2973761679517101E-5</v>
      </c>
      <c r="O994" s="129">
        <v>979</v>
      </c>
      <c r="P994" s="119">
        <v>9.8000000000000007</v>
      </c>
      <c r="Q994" s="130">
        <v>2.3270172839709501E-6</v>
      </c>
      <c r="S994" s="129">
        <v>979</v>
      </c>
      <c r="T994" s="119">
        <v>9.8000000000000007</v>
      </c>
      <c r="U994" s="130">
        <v>1.96284672590192E-4</v>
      </c>
      <c r="W994" s="129">
        <v>979</v>
      </c>
      <c r="X994" s="119">
        <v>9.8000000000000007</v>
      </c>
      <c r="Y994" s="130">
        <v>2.6592029277650398E-5</v>
      </c>
    </row>
    <row r="995" spans="3:25" x14ac:dyDescent="0.25">
      <c r="C995" s="129">
        <v>980</v>
      </c>
      <c r="D995" s="118">
        <v>9.81</v>
      </c>
      <c r="E995" s="130">
        <v>2.4039261722500399E-6</v>
      </c>
      <c r="G995" s="129">
        <v>980</v>
      </c>
      <c r="H995" s="119">
        <v>9.81</v>
      </c>
      <c r="I995" s="130">
        <v>2.4684670415280301E-6</v>
      </c>
      <c r="K995" s="129">
        <v>980</v>
      </c>
      <c r="L995" s="119">
        <v>9.81</v>
      </c>
      <c r="M995" s="130">
        <v>1.2947882275937101E-5</v>
      </c>
      <c r="O995" s="129">
        <v>980</v>
      </c>
      <c r="P995" s="119">
        <v>9.81</v>
      </c>
      <c r="Q995" s="130">
        <v>2.3223794350568999E-6</v>
      </c>
      <c r="S995" s="129">
        <v>980</v>
      </c>
      <c r="T995" s="119">
        <v>9.81</v>
      </c>
      <c r="U995" s="130">
        <v>1.9590217383488799E-4</v>
      </c>
      <c r="W995" s="129">
        <v>980</v>
      </c>
      <c r="X995" s="119">
        <v>9.81</v>
      </c>
      <c r="Y995" s="130">
        <v>2.6538581063874401E-5</v>
      </c>
    </row>
    <row r="996" spans="3:25" x14ac:dyDescent="0.25">
      <c r="C996" s="129">
        <v>981</v>
      </c>
      <c r="D996" s="118">
        <v>9.82</v>
      </c>
      <c r="E996" s="130">
        <v>2.3990812010341002E-6</v>
      </c>
      <c r="G996" s="129">
        <v>981</v>
      </c>
      <c r="H996" s="119">
        <v>9.82</v>
      </c>
      <c r="I996" s="130">
        <v>2.4635507654706801E-6</v>
      </c>
      <c r="K996" s="129">
        <v>981</v>
      </c>
      <c r="L996" s="119">
        <v>9.82</v>
      </c>
      <c r="M996" s="130">
        <v>1.29220799033054E-5</v>
      </c>
      <c r="O996" s="129">
        <v>981</v>
      </c>
      <c r="P996" s="119">
        <v>9.82</v>
      </c>
      <c r="Q996" s="130">
        <v>2.3177553757606302E-6</v>
      </c>
      <c r="S996" s="129">
        <v>981</v>
      </c>
      <c r="T996" s="119">
        <v>9.82</v>
      </c>
      <c r="U996" s="130">
        <v>1.9552077913372699E-4</v>
      </c>
      <c r="W996" s="129">
        <v>981</v>
      </c>
      <c r="X996" s="119">
        <v>9.82</v>
      </c>
      <c r="Y996" s="130">
        <v>2.64852933750665E-5</v>
      </c>
    </row>
    <row r="997" spans="3:25" x14ac:dyDescent="0.25">
      <c r="C997" s="129">
        <v>982</v>
      </c>
      <c r="D997" s="118">
        <v>9.83</v>
      </c>
      <c r="E997" s="130">
        <v>2.39425083914361E-6</v>
      </c>
      <c r="G997" s="129">
        <v>982</v>
      </c>
      <c r="H997" s="119">
        <v>9.83</v>
      </c>
      <c r="I997" s="130">
        <v>2.4586490961129199E-6</v>
      </c>
      <c r="K997" s="129">
        <v>982</v>
      </c>
      <c r="L997" s="119">
        <v>9.83</v>
      </c>
      <c r="M997" s="130">
        <v>1.28963542575595E-5</v>
      </c>
      <c r="O997" s="129">
        <v>982</v>
      </c>
      <c r="P997" s="119">
        <v>9.83</v>
      </c>
      <c r="Q997" s="130">
        <v>2.31314505172456E-6</v>
      </c>
      <c r="S997" s="129">
        <v>982</v>
      </c>
      <c r="T997" s="119">
        <v>9.83</v>
      </c>
      <c r="U997" s="130">
        <v>1.9514048429431801E-4</v>
      </c>
      <c r="W997" s="129">
        <v>982</v>
      </c>
      <c r="X997" s="119">
        <v>9.83</v>
      </c>
      <c r="Y997" s="130">
        <v>2.6432165570364999E-5</v>
      </c>
    </row>
    <row r="998" spans="3:25" x14ac:dyDescent="0.25">
      <c r="C998" s="129">
        <v>983</v>
      </c>
      <c r="D998" s="118">
        <v>9.84</v>
      </c>
      <c r="E998" s="130">
        <v>2.3894350279600098E-6</v>
      </c>
      <c r="G998" s="129">
        <v>983</v>
      </c>
      <c r="H998" s="119">
        <v>9.84</v>
      </c>
      <c r="I998" s="130">
        <v>2.4537619759165298E-6</v>
      </c>
      <c r="K998" s="129">
        <v>983</v>
      </c>
      <c r="L998" s="119">
        <v>9.84</v>
      </c>
      <c r="M998" s="130">
        <v>1.28707050361286E-5</v>
      </c>
      <c r="O998" s="129">
        <v>983</v>
      </c>
      <c r="P998" s="119">
        <v>9.84</v>
      </c>
      <c r="Q998" s="130">
        <v>2.3085484088573399E-6</v>
      </c>
      <c r="S998" s="129">
        <v>983</v>
      </c>
      <c r="T998" s="119">
        <v>9.84</v>
      </c>
      <c r="U998" s="130">
        <v>1.9476128514387799E-4</v>
      </c>
      <c r="W998" s="129">
        <v>983</v>
      </c>
      <c r="X998" s="119">
        <v>9.84</v>
      </c>
      <c r="Y998" s="130">
        <v>2.6379197012099301E-5</v>
      </c>
    </row>
    <row r="999" spans="3:25" x14ac:dyDescent="0.25">
      <c r="C999" s="129">
        <v>984</v>
      </c>
      <c r="D999" s="118">
        <v>9.85</v>
      </c>
      <c r="E999" s="130">
        <v>2.3846337091583399E-6</v>
      </c>
      <c r="G999" s="129">
        <v>984</v>
      </c>
      <c r="H999" s="119">
        <v>9.85</v>
      </c>
      <c r="I999" s="130">
        <v>2.4488893476249502E-6</v>
      </c>
      <c r="K999" s="129">
        <v>984</v>
      </c>
      <c r="L999" s="119">
        <v>9.85</v>
      </c>
      <c r="M999" s="130">
        <v>1.28451319379251E-5</v>
      </c>
      <c r="O999" s="129">
        <v>984</v>
      </c>
      <c r="P999" s="119">
        <v>9.85</v>
      </c>
      <c r="Q999" s="130">
        <v>2.3039653933323402E-6</v>
      </c>
      <c r="S999" s="129">
        <v>984</v>
      </c>
      <c r="T999" s="119">
        <v>9.85</v>
      </c>
      <c r="U999" s="130">
        <v>1.9438317752913201E-4</v>
      </c>
      <c r="W999" s="129">
        <v>984</v>
      </c>
      <c r="X999" s="119">
        <v>9.85</v>
      </c>
      <c r="Y999" s="130">
        <v>2.6326387065771401E-5</v>
      </c>
    </row>
    <row r="1000" spans="3:25" x14ac:dyDescent="0.25">
      <c r="C1000" s="129">
        <v>985</v>
      </c>
      <c r="D1000" s="118">
        <v>9.86</v>
      </c>
      <c r="E1000" s="130">
        <v>2.3798468247055201E-6</v>
      </c>
      <c r="G1000" s="129">
        <v>985</v>
      </c>
      <c r="H1000" s="119">
        <v>9.86</v>
      </c>
      <c r="I1000" s="130">
        <v>2.44403115426167E-6</v>
      </c>
      <c r="K1000" s="129">
        <v>985</v>
      </c>
      <c r="L1000" s="119">
        <v>9.86</v>
      </c>
      <c r="M1000" s="130">
        <v>1.28196346633356E-5</v>
      </c>
      <c r="O1000" s="129">
        <v>985</v>
      </c>
      <c r="P1000" s="119">
        <v>9.86</v>
      </c>
      <c r="Q1000" s="130">
        <v>2.2993959515860602E-6</v>
      </c>
      <c r="S1000" s="129">
        <v>985</v>
      </c>
      <c r="T1000" s="119">
        <v>9.86</v>
      </c>
      <c r="U1000" s="130">
        <v>1.94006157316195E-4</v>
      </c>
      <c r="W1000" s="129">
        <v>985</v>
      </c>
      <c r="X1000" s="119">
        <v>9.86</v>
      </c>
      <c r="Y1000" s="130">
        <v>2.6273735100036198E-5</v>
      </c>
    </row>
    <row r="1001" spans="3:25" x14ac:dyDescent="0.25">
      <c r="C1001" s="129">
        <v>986</v>
      </c>
      <c r="D1001" s="118">
        <v>9.8699999999999992</v>
      </c>
      <c r="E1001" s="130">
        <v>2.3750743168585199E-6</v>
      </c>
      <c r="G1001" s="129">
        <v>986</v>
      </c>
      <c r="H1001" s="119">
        <v>9.8699999999999992</v>
      </c>
      <c r="I1001" s="130">
        <v>2.4391873391285298E-6</v>
      </c>
      <c r="K1001" s="129">
        <v>986</v>
      </c>
      <c r="L1001" s="119">
        <v>9.8699999999999992</v>
      </c>
      <c r="M1001" s="130">
        <v>1.27942129142128E-5</v>
      </c>
      <c r="O1001" s="129">
        <v>986</v>
      </c>
      <c r="P1001" s="119">
        <v>9.8699999999999992</v>
      </c>
      <c r="Q1001" s="130">
        <v>2.2948400303166101E-6</v>
      </c>
      <c r="S1001" s="129">
        <v>986</v>
      </c>
      <c r="T1001" s="119">
        <v>9.8699999999999992</v>
      </c>
      <c r="U1001" s="130">
        <v>1.93630220390476E-4</v>
      </c>
      <c r="W1001" s="129">
        <v>986</v>
      </c>
      <c r="X1001" s="119">
        <v>9.8699999999999992</v>
      </c>
      <c r="Y1001" s="130">
        <v>2.62212404866833E-5</v>
      </c>
    </row>
    <row r="1002" spans="3:25" x14ac:dyDescent="0.25">
      <c r="C1002" s="129">
        <v>987</v>
      </c>
      <c r="D1002" s="118">
        <v>9.8800000000000008</v>
      </c>
      <c r="E1002" s="130">
        <v>2.3703161281626799E-6</v>
      </c>
      <c r="G1002" s="129">
        <v>987</v>
      </c>
      <c r="H1002" s="119">
        <v>9.8800000000000008</v>
      </c>
      <c r="I1002" s="130">
        <v>2.4343578458041699E-6</v>
      </c>
      <c r="K1002" s="129">
        <v>987</v>
      </c>
      <c r="L1002" s="119">
        <v>9.8800000000000008</v>
      </c>
      <c r="M1002" s="130">
        <v>1.27688663938663E-5</v>
      </c>
      <c r="O1002" s="129">
        <v>987</v>
      </c>
      <c r="P1002" s="119">
        <v>9.8800000000000008</v>
      </c>
      <c r="Q1002" s="130">
        <v>2.2902975764822099E-6</v>
      </c>
      <c r="S1002" s="129">
        <v>987</v>
      </c>
      <c r="T1002" s="119">
        <v>9.8800000000000008</v>
      </c>
      <c r="U1002" s="130">
        <v>1.9325536265656299E-4</v>
      </c>
      <c r="W1002" s="129">
        <v>987</v>
      </c>
      <c r="X1002" s="119">
        <v>9.8800000000000008</v>
      </c>
      <c r="Y1002" s="130">
        <v>2.6168902600618102E-5</v>
      </c>
    </row>
    <row r="1003" spans="3:25" x14ac:dyDescent="0.25">
      <c r="C1003" s="129">
        <v>988</v>
      </c>
      <c r="D1003" s="118">
        <v>9.89</v>
      </c>
      <c r="E1003" s="130">
        <v>2.3655722014499398E-6</v>
      </c>
      <c r="G1003" s="129">
        <v>988</v>
      </c>
      <c r="H1003" s="119">
        <v>9.89</v>
      </c>
      <c r="I1003" s="130">
        <v>2.42954261814236E-6</v>
      </c>
      <c r="K1003" s="129">
        <v>988</v>
      </c>
      <c r="L1003" s="119">
        <v>9.89</v>
      </c>
      <c r="M1003" s="130">
        <v>1.2743594807054699E-5</v>
      </c>
      <c r="O1003" s="129">
        <v>988</v>
      </c>
      <c r="P1003" s="119">
        <v>9.89</v>
      </c>
      <c r="Q1003" s="130">
        <v>2.2857685372996802E-6</v>
      </c>
      <c r="S1003" s="129">
        <v>988</v>
      </c>
      <c r="T1003" s="119">
        <v>9.89</v>
      </c>
      <c r="U1003" s="130">
        <v>1.92881580038122E-4</v>
      </c>
      <c r="W1003" s="129">
        <v>988</v>
      </c>
      <c r="X1003" s="119">
        <v>9.89</v>
      </c>
      <c r="Y1003" s="130">
        <v>2.61167208198435E-5</v>
      </c>
    </row>
    <row r="1004" spans="3:25" x14ac:dyDescent="0.25">
      <c r="C1004" s="129">
        <v>989</v>
      </c>
      <c r="D1004" s="118">
        <v>9.9</v>
      </c>
      <c r="E1004" s="130">
        <v>2.3608424798371802E-6</v>
      </c>
      <c r="G1004" s="129">
        <v>989</v>
      </c>
      <c r="H1004" s="119">
        <v>9.9</v>
      </c>
      <c r="I1004" s="130">
        <v>2.4247416002704301E-6</v>
      </c>
      <c r="K1004" s="129">
        <v>989</v>
      </c>
      <c r="L1004" s="119">
        <v>9.9</v>
      </c>
      <c r="M1004" s="130">
        <v>1.27183978599767E-5</v>
      </c>
      <c r="O1004" s="129">
        <v>989</v>
      </c>
      <c r="P1004" s="119">
        <v>9.9</v>
      </c>
      <c r="Q1004" s="130">
        <v>2.2812528602428602E-6</v>
      </c>
      <c r="S1004" s="129">
        <v>989</v>
      </c>
      <c r="T1004" s="119">
        <v>9.9</v>
      </c>
      <c r="U1004" s="130">
        <v>1.9250886847778999E-4</v>
      </c>
      <c r="W1004" s="129">
        <v>989</v>
      </c>
      <c r="X1004" s="119">
        <v>9.9</v>
      </c>
      <c r="Y1004" s="130">
        <v>2.6064694525440898E-5</v>
      </c>
    </row>
    <row r="1005" spans="3:25" x14ac:dyDescent="0.25">
      <c r="C1005" s="129">
        <v>990</v>
      </c>
      <c r="D1005" s="118">
        <v>9.91</v>
      </c>
      <c r="E1005" s="130">
        <v>2.3561269067244802E-6</v>
      </c>
      <c r="G1005" s="129">
        <v>990</v>
      </c>
      <c r="H1005" s="119">
        <v>9.91</v>
      </c>
      <c r="I1005" s="130">
        <v>2.4199547365876899E-6</v>
      </c>
      <c r="K1005" s="129">
        <v>990</v>
      </c>
      <c r="L1005" s="119">
        <v>9.91</v>
      </c>
      <c r="M1005" s="130">
        <v>1.2693275260263E-5</v>
      </c>
      <c r="O1005" s="129">
        <v>990</v>
      </c>
      <c r="P1005" s="119">
        <v>9.91</v>
      </c>
      <c r="Q1005" s="130">
        <v>2.27675049304123E-6</v>
      </c>
      <c r="S1005" s="129">
        <v>990</v>
      </c>
      <c r="T1005" s="119">
        <v>9.91</v>
      </c>
      <c r="U1005" s="130">
        <v>1.9213722393707301E-4</v>
      </c>
      <c r="W1005" s="129">
        <v>990</v>
      </c>
      <c r="X1005" s="119">
        <v>9.91</v>
      </c>
      <c r="Y1005" s="130">
        <v>2.6012823101553201E-5</v>
      </c>
    </row>
    <row r="1006" spans="3:25" x14ac:dyDescent="0.25">
      <c r="C1006" s="129">
        <v>991</v>
      </c>
      <c r="D1006" s="118">
        <v>9.92</v>
      </c>
      <c r="E1006" s="130">
        <v>2.3514254257934101E-6</v>
      </c>
      <c r="G1006" s="129">
        <v>991</v>
      </c>
      <c r="H1006" s="119">
        <v>9.92</v>
      </c>
      <c r="I1006" s="130">
        <v>2.4151819717637998E-6</v>
      </c>
      <c r="K1006" s="129">
        <v>991</v>
      </c>
      <c r="L1006" s="119">
        <v>9.92</v>
      </c>
      <c r="M1006" s="130">
        <v>1.2668226716968E-5</v>
      </c>
      <c r="O1006" s="129">
        <v>991</v>
      </c>
      <c r="P1006" s="119">
        <v>9.92</v>
      </c>
      <c r="Q1006" s="130">
        <v>2.2722613836783299E-6</v>
      </c>
      <c r="S1006" s="129">
        <v>991</v>
      </c>
      <c r="T1006" s="119">
        <v>9.92</v>
      </c>
      <c r="U1006" s="130">
        <v>1.9176664239624E-4</v>
      </c>
      <c r="W1006" s="129">
        <v>991</v>
      </c>
      <c r="X1006" s="119">
        <v>9.92</v>
      </c>
      <c r="Y1006" s="130">
        <v>2.5961105935364801E-5</v>
      </c>
    </row>
    <row r="1007" spans="3:25" x14ac:dyDescent="0.25">
      <c r="C1007" s="129">
        <v>992</v>
      </c>
      <c r="D1007" s="118">
        <v>9.93</v>
      </c>
      <c r="E1007" s="130">
        <v>2.3467379810054099E-6</v>
      </c>
      <c r="G1007" s="129">
        <v>992</v>
      </c>
      <c r="H1007" s="119">
        <v>9.93</v>
      </c>
      <c r="I1007" s="130">
        <v>2.4104232507372699E-6</v>
      </c>
      <c r="K1007" s="129">
        <v>992</v>
      </c>
      <c r="L1007" s="119">
        <v>9.93</v>
      </c>
      <c r="M1007" s="130">
        <v>1.2643251940561199E-5</v>
      </c>
      <c r="O1007" s="129">
        <v>992</v>
      </c>
      <c r="P1007" s="119">
        <v>9.93</v>
      </c>
      <c r="Q1007" s="130">
        <v>2.26778548039035E-6</v>
      </c>
      <c r="S1007" s="129">
        <v>992</v>
      </c>
      <c r="T1007" s="119">
        <v>9.93</v>
      </c>
      <c r="U1007" s="130">
        <v>1.91397119854222E-4</v>
      </c>
      <c r="W1007" s="129">
        <v>992</v>
      </c>
      <c r="X1007" s="119">
        <v>9.93</v>
      </c>
      <c r="Y1007" s="130">
        <v>2.5909542417085499E-5</v>
      </c>
    </row>
    <row r="1008" spans="3:25" x14ac:dyDescent="0.25">
      <c r="C1008" s="129">
        <v>993</v>
      </c>
      <c r="D1008" s="118">
        <v>9.94</v>
      </c>
      <c r="E1008" s="130">
        <v>2.3420645166000602E-6</v>
      </c>
      <c r="G1008" s="129">
        <v>993</v>
      </c>
      <c r="H1008" s="119">
        <v>9.94</v>
      </c>
      <c r="I1008" s="130">
        <v>2.40567851871385E-6</v>
      </c>
      <c r="K1008" s="129">
        <v>993</v>
      </c>
      <c r="L1008" s="119">
        <v>9.94</v>
      </c>
      <c r="M1008" s="130">
        <v>1.2618350642919401E-5</v>
      </c>
      <c r="O1008" s="129">
        <v>993</v>
      </c>
      <c r="P1008" s="119">
        <v>9.94</v>
      </c>
      <c r="Q1008" s="130">
        <v>2.2633227316646201E-6</v>
      </c>
      <c r="S1008" s="129">
        <v>993</v>
      </c>
      <c r="T1008" s="119">
        <v>9.94</v>
      </c>
      <c r="U1008" s="130">
        <v>1.9102865232850601E-4</v>
      </c>
      <c r="W1008" s="129">
        <v>993</v>
      </c>
      <c r="X1008" s="119">
        <v>9.94</v>
      </c>
      <c r="Y1008" s="130">
        <v>2.58581319399311E-5</v>
      </c>
    </row>
    <row r="1009" spans="3:25" x14ac:dyDescent="0.25">
      <c r="C1009" s="129">
        <v>994</v>
      </c>
      <c r="D1009" s="118">
        <v>9.9499999999999993</v>
      </c>
      <c r="E1009" s="130">
        <v>2.3374049770934599E-6</v>
      </c>
      <c r="G1009" s="129">
        <v>994</v>
      </c>
      <c r="H1009" s="119">
        <v>9.9499999999999993</v>
      </c>
      <c r="I1009" s="130">
        <v>2.4009477211649999E-6</v>
      </c>
      <c r="K1009" s="129">
        <v>994</v>
      </c>
      <c r="L1009" s="119">
        <v>9.9499999999999993</v>
      </c>
      <c r="M1009" s="130">
        <v>1.25935225373182E-5</v>
      </c>
      <c r="O1009" s="129">
        <v>994</v>
      </c>
      <c r="P1009" s="119">
        <v>9.9499999999999993</v>
      </c>
      <c r="Q1009" s="130">
        <v>2.2588730862382201E-6</v>
      </c>
      <c r="S1009" s="129">
        <v>994</v>
      </c>
      <c r="T1009" s="119">
        <v>9.9499999999999993</v>
      </c>
      <c r="U1009" s="130">
        <v>1.9066123585503899E-4</v>
      </c>
      <c r="W1009" s="129">
        <v>994</v>
      </c>
      <c r="X1009" s="119">
        <v>9.9499999999999993</v>
      </c>
      <c r="Y1009" s="130">
        <v>2.5806873900106702E-5</v>
      </c>
    </row>
    <row r="1010" spans="3:25" x14ac:dyDescent="0.25">
      <c r="C1010" s="129">
        <v>995</v>
      </c>
      <c r="D1010" s="118">
        <v>9.9600000000000009</v>
      </c>
      <c r="E1010" s="130">
        <v>2.3327593072765899E-6</v>
      </c>
      <c r="G1010" s="129">
        <v>995</v>
      </c>
      <c r="H1010" s="119">
        <v>9.9600000000000009</v>
      </c>
      <c r="I1010" s="130">
        <v>2.3962308038263701E-6</v>
      </c>
      <c r="K1010" s="129">
        <v>995</v>
      </c>
      <c r="L1010" s="119">
        <v>9.9600000000000009</v>
      </c>
      <c r="M1010" s="130">
        <v>1.25687673384243E-5</v>
      </c>
      <c r="O1010" s="129">
        <v>995</v>
      </c>
      <c r="P1010" s="119">
        <v>9.9600000000000009</v>
      </c>
      <c r="Q1010" s="130">
        <v>2.25443649309645E-6</v>
      </c>
      <c r="S1010" s="129">
        <v>995</v>
      </c>
      <c r="T1010" s="119">
        <v>9.9600000000000009</v>
      </c>
      <c r="U1010" s="130">
        <v>1.9029486648812201E-4</v>
      </c>
      <c r="W1010" s="129">
        <v>995</v>
      </c>
      <c r="X1010" s="119">
        <v>9.9600000000000009</v>
      </c>
      <c r="Y1010" s="130">
        <v>2.5755767696788199E-5</v>
      </c>
    </row>
    <row r="1011" spans="3:25" x14ac:dyDescent="0.25">
      <c r="C1011" s="129">
        <v>996</v>
      </c>
      <c r="D1011" s="118">
        <v>9.9700000000000006</v>
      </c>
      <c r="E1011" s="130">
        <v>2.3281274522136601E-6</v>
      </c>
      <c r="G1011" s="129">
        <v>996</v>
      </c>
      <c r="H1011" s="119">
        <v>9.9700000000000006</v>
      </c>
      <c r="I1011" s="130">
        <v>2.3915277126962302E-6</v>
      </c>
      <c r="K1011" s="129">
        <v>996</v>
      </c>
      <c r="L1011" s="119">
        <v>9.9700000000000006</v>
      </c>
      <c r="M1011" s="130">
        <v>1.25440847622868E-5</v>
      </c>
      <c r="O1011" s="129">
        <v>996</v>
      </c>
      <c r="P1011" s="119">
        <v>9.9700000000000006</v>
      </c>
      <c r="Q1011" s="130">
        <v>2.2500129014714799E-6</v>
      </c>
      <c r="S1011" s="129">
        <v>996</v>
      </c>
      <c r="T1011" s="119">
        <v>9.9700000000000006</v>
      </c>
      <c r="U1011" s="130">
        <v>1.8992954030031301E-4</v>
      </c>
      <c r="W1011" s="129">
        <v>996</v>
      </c>
      <c r="X1011" s="119">
        <v>9.9700000000000006</v>
      </c>
      <c r="Y1011" s="130">
        <v>2.57048127321056E-5</v>
      </c>
    </row>
    <row r="1012" spans="3:25" x14ac:dyDescent="0.25">
      <c r="C1012" s="129">
        <v>997</v>
      </c>
      <c r="D1012" s="118">
        <v>9.98</v>
      </c>
      <c r="E1012" s="130">
        <v>2.3235093572404898E-6</v>
      </c>
      <c r="G1012" s="129">
        <v>997</v>
      </c>
      <c r="H1012" s="119">
        <v>9.98</v>
      </c>
      <c r="I1012" s="130">
        <v>2.38683839403401E-6</v>
      </c>
      <c r="K1012" s="129">
        <v>997</v>
      </c>
      <c r="L1012" s="119">
        <v>9.98</v>
      </c>
      <c r="M1012" s="130">
        <v>1.25194745263298E-5</v>
      </c>
      <c r="O1012" s="129">
        <v>997</v>
      </c>
      <c r="P1012" s="119">
        <v>9.98</v>
      </c>
      <c r="Q1012" s="130">
        <v>2.2456022608408601E-6</v>
      </c>
      <c r="S1012" s="129">
        <v>997</v>
      </c>
      <c r="T1012" s="119">
        <v>9.98</v>
      </c>
      <c r="U1012" s="130">
        <v>1.8956525338232401E-4</v>
      </c>
      <c r="W1012" s="129">
        <v>997</v>
      </c>
      <c r="X1012" s="119">
        <v>9.98</v>
      </c>
      <c r="Y1012" s="130">
        <v>2.5654008411124901E-5</v>
      </c>
    </row>
    <row r="1013" spans="3:25" x14ac:dyDescent="0.25">
      <c r="C1013" s="129">
        <v>998</v>
      </c>
      <c r="D1013" s="118">
        <v>9.99</v>
      </c>
      <c r="E1013" s="130">
        <v>2.3189049679629001E-6</v>
      </c>
      <c r="G1013" s="129">
        <v>998</v>
      </c>
      <c r="H1013" s="119">
        <v>9.99</v>
      </c>
      <c r="I1013" s="130">
        <v>2.3821627943587398E-6</v>
      </c>
      <c r="K1013" s="129">
        <v>998</v>
      </c>
      <c r="L1013" s="119">
        <v>9.99</v>
      </c>
      <c r="M1013" s="130">
        <v>1.24949363493445E-5</v>
      </c>
      <c r="O1013" s="129">
        <v>998</v>
      </c>
      <c r="P1013" s="119">
        <v>9.99</v>
      </c>
      <c r="Q1013" s="130">
        <v>2.2412045209261701E-6</v>
      </c>
      <c r="S1013" s="129">
        <v>998</v>
      </c>
      <c r="T1013" s="119">
        <v>9.99</v>
      </c>
      <c r="U1013" s="130">
        <v>1.8920200184292601E-4</v>
      </c>
      <c r="W1013" s="129">
        <v>998</v>
      </c>
      <c r="X1013" s="119">
        <v>9.99</v>
      </c>
      <c r="Y1013" s="130">
        <v>2.5603354141831198E-5</v>
      </c>
    </row>
    <row r="1014" spans="3:25" ht="15.75" thickBot="1" x14ac:dyDescent="0.3">
      <c r="C1014" s="131">
        <v>999</v>
      </c>
      <c r="D1014" s="132">
        <v>10</v>
      </c>
      <c r="E1014" s="133">
        <v>2.3143142302551401E-6</v>
      </c>
      <c r="G1014" s="131">
        <v>999</v>
      </c>
      <c r="H1014" s="135">
        <v>10</v>
      </c>
      <c r="I1014" s="133">
        <v>2.3775008604476E-6</v>
      </c>
      <c r="K1014" s="131">
        <v>999</v>
      </c>
      <c r="L1014" s="135">
        <v>10</v>
      </c>
      <c r="M1014" s="133">
        <v>1.2470469951480701E-5</v>
      </c>
      <c r="O1014" s="131">
        <v>999</v>
      </c>
      <c r="P1014" s="135">
        <v>10</v>
      </c>
      <c r="Q1014" s="133">
        <v>2.2368196316915398E-6</v>
      </c>
      <c r="S1014" s="131">
        <v>999</v>
      </c>
      <c r="T1014" s="135">
        <v>10</v>
      </c>
      <c r="U1014" s="133">
        <v>1.8883978180884401E-4</v>
      </c>
      <c r="W1014" s="131">
        <v>999</v>
      </c>
      <c r="X1014" s="135">
        <v>10</v>
      </c>
      <c r="Y1014" s="133">
        <v>2.55528493351113E-5</v>
      </c>
    </row>
    <row r="1015" spans="3:25" ht="7.5" customHeight="1" x14ac:dyDescent="0.25"/>
    <row r="1016" spans="3:25" x14ac:dyDescent="0.25">
      <c r="C1016" t="s">
        <v>102</v>
      </c>
      <c r="D1016" s="124">
        <f>INDEX(D15:D1014,E1017,)</f>
        <v>0.26</v>
      </c>
      <c r="E1016" s="125">
        <f>MAX(E15:E1014)</f>
        <v>9.7827339501979204E-4</v>
      </c>
      <c r="F1016" s="117"/>
      <c r="G1016" s="117"/>
      <c r="H1016" s="124">
        <f>INDEX(H15:H1014,I1017,)</f>
        <v>0.17</v>
      </c>
      <c r="I1016" s="125">
        <f>MAX(I15:I1014)</f>
        <v>1.3475622209582401E-3</v>
      </c>
      <c r="J1016" s="117"/>
      <c r="K1016" s="117"/>
      <c r="L1016" s="124">
        <f>INDEX(L15:L1014,M1017,)</f>
        <v>0.04</v>
      </c>
      <c r="M1016" s="125">
        <f>MAX(M15:M1014)</f>
        <v>3.4709551628042301E-3</v>
      </c>
      <c r="N1016" s="117"/>
      <c r="O1016" s="117"/>
      <c r="P1016" s="124">
        <f>INDEX(P15:P1014,Q1017,)</f>
        <v>0.08</v>
      </c>
      <c r="Q1016" s="125">
        <f>MAX(Q15:Q1014)</f>
        <v>9.93941446670768E-4</v>
      </c>
      <c r="T1016" s="124">
        <f>INDEX(T15:T1014,U1017,)</f>
        <v>0.1</v>
      </c>
      <c r="U1016" s="125">
        <f>MAX(U15:U1014)</f>
        <v>3.1764333992001098E-2</v>
      </c>
      <c r="X1016" s="124">
        <f>INDEX(X15:X1014,Y1017,)</f>
        <v>0.17</v>
      </c>
      <c r="Y1016" s="125">
        <f>MAX(Y15:Y1014)</f>
        <v>1.07987099890189E-2</v>
      </c>
    </row>
    <row r="1017" spans="3:25" x14ac:dyDescent="0.25">
      <c r="E1017">
        <f>MATCH(E1016,E15:E1014,0)</f>
        <v>26</v>
      </c>
      <c r="I1017">
        <f>MATCH(I1016,I15:I1014,0)</f>
        <v>17</v>
      </c>
      <c r="M1017">
        <f>MATCH(M1016,M15:M1014,0)</f>
        <v>4</v>
      </c>
      <c r="Q1017">
        <f>MATCH(Q1016,Q15:Q1014,0)</f>
        <v>8</v>
      </c>
      <c r="U1017">
        <f>MATCH(U1016,U15:U1014,0)</f>
        <v>10</v>
      </c>
      <c r="Y1017">
        <f>MATCH(Y1016,Y15:Y1014,0)</f>
        <v>17</v>
      </c>
    </row>
  </sheetData>
  <mergeCells count="6">
    <mergeCell ref="W13:Y13"/>
    <mergeCell ref="C13:E13"/>
    <mergeCell ref="G13:I13"/>
    <mergeCell ref="K13:M13"/>
    <mergeCell ref="O13:Q13"/>
    <mergeCell ref="S13:U1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B2:Q1016"/>
  <sheetViews>
    <sheetView showGridLines="0" workbookViewId="0">
      <selection activeCell="AO15" sqref="AO15"/>
    </sheetView>
  </sheetViews>
  <sheetFormatPr baseColWidth="10" defaultRowHeight="15" x14ac:dyDescent="0.25"/>
  <cols>
    <col min="1" max="1" width="3.5703125" customWidth="1"/>
    <col min="2" max="2" width="28.140625" customWidth="1"/>
    <col min="3" max="3" width="5.7109375" bestFit="1" customWidth="1"/>
    <col min="4" max="4" width="9.5703125" bestFit="1" customWidth="1"/>
    <col min="5" max="5" width="10.28515625" bestFit="1" customWidth="1"/>
    <col min="6" max="6" width="3.28515625" customWidth="1"/>
    <col min="7" max="7" width="5.7109375" bestFit="1" customWidth="1"/>
    <col min="8" max="8" width="9.5703125" bestFit="1" customWidth="1"/>
    <col min="9" max="9" width="10.28515625" bestFit="1" customWidth="1"/>
    <col min="10" max="10" width="2.85546875" customWidth="1"/>
    <col min="11" max="11" width="5.7109375" bestFit="1" customWidth="1"/>
    <col min="12" max="12" width="9.5703125" bestFit="1" customWidth="1"/>
    <col min="13" max="13" width="10.28515625" bestFit="1" customWidth="1"/>
    <col min="14" max="14" width="2.7109375" customWidth="1"/>
    <col min="15" max="15" width="5.7109375" bestFit="1" customWidth="1"/>
    <col min="16" max="16" width="9.5703125" bestFit="1" customWidth="1"/>
    <col min="17" max="17" width="10.28515625" bestFit="1" customWidth="1"/>
  </cols>
  <sheetData>
    <row r="2" spans="2:17" x14ac:dyDescent="0.25">
      <c r="B2" s="117" t="s">
        <v>182</v>
      </c>
      <c r="C2" t="s">
        <v>185</v>
      </c>
    </row>
    <row r="3" spans="2:17" x14ac:dyDescent="0.25">
      <c r="B3" s="117" t="s">
        <v>183</v>
      </c>
      <c r="C3">
        <v>2</v>
      </c>
      <c r="D3" t="s">
        <v>186</v>
      </c>
    </row>
    <row r="4" spans="2:17" x14ac:dyDescent="0.25">
      <c r="B4" s="117" t="s">
        <v>184</v>
      </c>
      <c r="C4" s="136" t="s">
        <v>187</v>
      </c>
    </row>
    <row r="5" spans="2:17" x14ac:dyDescent="0.25">
      <c r="B5" s="117" t="s">
        <v>195</v>
      </c>
      <c r="C5">
        <f>1/C3</f>
        <v>0.5</v>
      </c>
      <c r="D5" t="s">
        <v>104</v>
      </c>
    </row>
    <row r="6" spans="2:17" ht="7.5" customHeight="1" x14ac:dyDescent="0.25">
      <c r="B6" s="117"/>
    </row>
    <row r="7" spans="2:17" x14ac:dyDescent="0.25">
      <c r="B7" s="139" t="s">
        <v>188</v>
      </c>
      <c r="C7" s="137"/>
      <c r="D7" s="138">
        <f>D1015</f>
        <v>0.49</v>
      </c>
      <c r="E7" s="138"/>
      <c r="F7" s="138"/>
      <c r="G7" s="138"/>
      <c r="H7" s="138">
        <f>H1015</f>
        <v>0.49</v>
      </c>
      <c r="I7" s="138"/>
      <c r="J7" s="138"/>
      <c r="K7" s="138"/>
      <c r="L7" s="138">
        <f>L1015</f>
        <v>0.49</v>
      </c>
      <c r="M7" s="138"/>
      <c r="N7" s="138"/>
      <c r="O7" s="138"/>
      <c r="P7" s="138">
        <f>P1015</f>
        <v>0.48</v>
      </c>
      <c r="Q7" s="137"/>
    </row>
    <row r="8" spans="2:17" x14ac:dyDescent="0.25">
      <c r="B8" s="117" t="s">
        <v>189</v>
      </c>
      <c r="D8" s="2">
        <f>1/D7</f>
        <v>2.0408163265306123</v>
      </c>
      <c r="E8" s="2"/>
      <c r="F8" s="2"/>
      <c r="G8" s="2"/>
      <c r="H8" s="2">
        <f>1/H7</f>
        <v>2.0408163265306123</v>
      </c>
      <c r="I8" s="2"/>
      <c r="J8" s="2"/>
      <c r="K8" s="2"/>
      <c r="L8" s="2">
        <f>1/L7</f>
        <v>2.0408163265306123</v>
      </c>
      <c r="M8" s="2"/>
      <c r="N8" s="2"/>
      <c r="O8" s="2"/>
      <c r="P8" s="2">
        <f>1/P7</f>
        <v>2.0833333333333335</v>
      </c>
    </row>
    <row r="9" spans="2:17" x14ac:dyDescent="0.25">
      <c r="B9" s="117" t="s">
        <v>190</v>
      </c>
      <c r="D9" s="2">
        <f>2*PI()/D7</f>
        <v>12.82282715750936</v>
      </c>
      <c r="E9" s="2"/>
      <c r="F9" s="2"/>
      <c r="G9" s="2"/>
      <c r="H9" s="2">
        <f>2*PI()/H7</f>
        <v>12.82282715750936</v>
      </c>
      <c r="I9" s="2"/>
      <c r="J9" s="2"/>
      <c r="K9" s="2"/>
      <c r="L9" s="2">
        <f>2*PI()/L7</f>
        <v>12.82282715750936</v>
      </c>
      <c r="M9" s="2"/>
      <c r="N9" s="2"/>
      <c r="O9" s="2"/>
      <c r="P9" s="2">
        <f>2*PI()/P7</f>
        <v>13.089969389957473</v>
      </c>
    </row>
    <row r="11" spans="2:17" ht="15.75" thickBot="1" x14ac:dyDescent="0.3">
      <c r="B11" s="117" t="s">
        <v>194</v>
      </c>
    </row>
    <row r="12" spans="2:17" ht="15.75" thickBot="1" x14ac:dyDescent="0.3">
      <c r="C12" s="146" t="s">
        <v>191</v>
      </c>
      <c r="D12" s="147"/>
      <c r="E12" s="148"/>
      <c r="F12" s="120"/>
      <c r="G12" s="146" t="s">
        <v>192</v>
      </c>
      <c r="H12" s="147"/>
      <c r="I12" s="148"/>
      <c r="J12" s="120"/>
      <c r="K12" s="146" t="s">
        <v>193</v>
      </c>
      <c r="L12" s="147"/>
      <c r="M12" s="148"/>
      <c r="N12" s="120"/>
      <c r="O12" s="146" t="s">
        <v>193</v>
      </c>
      <c r="P12" s="147"/>
      <c r="Q12" s="148"/>
    </row>
    <row r="13" spans="2:17" ht="15.75" thickBot="1" x14ac:dyDescent="0.3">
      <c r="C13" s="121" t="s">
        <v>179</v>
      </c>
      <c r="D13" s="122" t="s">
        <v>180</v>
      </c>
      <c r="E13" s="123" t="s">
        <v>181</v>
      </c>
      <c r="F13" s="120"/>
      <c r="G13" s="121" t="s">
        <v>179</v>
      </c>
      <c r="H13" s="122" t="s">
        <v>180</v>
      </c>
      <c r="I13" s="123" t="s">
        <v>181</v>
      </c>
      <c r="J13" s="120"/>
      <c r="K13" s="121" t="s">
        <v>179</v>
      </c>
      <c r="L13" s="122" t="s">
        <v>180</v>
      </c>
      <c r="M13" s="123" t="s">
        <v>181</v>
      </c>
      <c r="N13" s="120"/>
      <c r="O13" s="121" t="s">
        <v>179</v>
      </c>
      <c r="P13" s="122" t="s">
        <v>180</v>
      </c>
      <c r="Q13" s="123" t="s">
        <v>181</v>
      </c>
    </row>
    <row r="14" spans="2:17" x14ac:dyDescent="0.25">
      <c r="C14" s="126">
        <v>0</v>
      </c>
      <c r="D14" s="127">
        <v>0.01</v>
      </c>
      <c r="E14" s="128">
        <v>7.6965762202851797E-4</v>
      </c>
      <c r="G14" s="126">
        <v>0</v>
      </c>
      <c r="H14" s="134">
        <v>0.01</v>
      </c>
      <c r="I14" s="128">
        <v>2.35559843675509E-3</v>
      </c>
      <c r="K14" s="126">
        <v>0</v>
      </c>
      <c r="L14" s="134">
        <v>0.01</v>
      </c>
      <c r="M14" s="128">
        <v>4.34012607472559E-3</v>
      </c>
      <c r="O14" s="126">
        <v>0</v>
      </c>
      <c r="P14" s="134">
        <v>0.01</v>
      </c>
      <c r="Q14" s="128">
        <v>1.2191843259149299E-3</v>
      </c>
    </row>
    <row r="15" spans="2:17" x14ac:dyDescent="0.25">
      <c r="C15" s="129">
        <v>1</v>
      </c>
      <c r="D15" s="118">
        <v>0.02</v>
      </c>
      <c r="E15" s="130">
        <v>8.1765777633290699E-4</v>
      </c>
      <c r="G15" s="129">
        <v>1</v>
      </c>
      <c r="H15" s="119">
        <v>0.02</v>
      </c>
      <c r="I15" s="130">
        <v>2.4221277226205299E-3</v>
      </c>
      <c r="K15" s="129">
        <v>1</v>
      </c>
      <c r="L15" s="119">
        <v>0.02</v>
      </c>
      <c r="M15" s="130">
        <v>4.4769396690642199E-3</v>
      </c>
      <c r="O15" s="129">
        <v>1</v>
      </c>
      <c r="P15" s="119">
        <v>0.02</v>
      </c>
      <c r="Q15" s="130">
        <v>1.2551334523939299E-3</v>
      </c>
    </row>
    <row r="16" spans="2:17" x14ac:dyDescent="0.25">
      <c r="C16" s="129">
        <v>2</v>
      </c>
      <c r="D16" s="118">
        <v>0.03</v>
      </c>
      <c r="E16" s="130">
        <v>7.6259782229361802E-4</v>
      </c>
      <c r="G16" s="129">
        <v>2</v>
      </c>
      <c r="H16" s="119">
        <v>0.03</v>
      </c>
      <c r="I16" s="130">
        <v>2.3802973759611298E-3</v>
      </c>
      <c r="K16" s="129">
        <v>2</v>
      </c>
      <c r="L16" s="119">
        <v>0.03</v>
      </c>
      <c r="M16" s="130">
        <v>4.3944810891030804E-3</v>
      </c>
      <c r="O16" s="129">
        <v>2</v>
      </c>
      <c r="P16" s="119">
        <v>0.03</v>
      </c>
      <c r="Q16" s="130">
        <v>1.2218492750663799E-3</v>
      </c>
    </row>
    <row r="17" spans="3:17" x14ac:dyDescent="0.25">
      <c r="C17" s="129">
        <v>3</v>
      </c>
      <c r="D17" s="118">
        <v>0.04</v>
      </c>
      <c r="E17" s="130">
        <v>9.1704478564529795E-4</v>
      </c>
      <c r="G17" s="129">
        <v>3</v>
      </c>
      <c r="H17" s="119">
        <v>0.04</v>
      </c>
      <c r="I17" s="130">
        <v>2.3669881877963102E-3</v>
      </c>
      <c r="K17" s="129">
        <v>3</v>
      </c>
      <c r="L17" s="119">
        <v>0.04</v>
      </c>
      <c r="M17" s="130">
        <v>4.4426966759264497E-3</v>
      </c>
      <c r="O17" s="129">
        <v>3</v>
      </c>
      <c r="P17" s="119">
        <v>0.04</v>
      </c>
      <c r="Q17" s="130">
        <v>1.3689908501074699E-3</v>
      </c>
    </row>
    <row r="18" spans="3:17" x14ac:dyDescent="0.25">
      <c r="C18" s="129">
        <v>4</v>
      </c>
      <c r="D18" s="118">
        <v>0.05</v>
      </c>
      <c r="E18" s="130">
        <v>9.4678546902297303E-4</v>
      </c>
      <c r="G18" s="129">
        <v>4</v>
      </c>
      <c r="H18" s="119">
        <v>0.05</v>
      </c>
      <c r="I18" s="130">
        <v>2.9310720829637299E-3</v>
      </c>
      <c r="K18" s="129">
        <v>4</v>
      </c>
      <c r="L18" s="119">
        <v>0.05</v>
      </c>
      <c r="M18" s="130">
        <v>4.8918494652881901E-3</v>
      </c>
      <c r="O18" s="129">
        <v>4</v>
      </c>
      <c r="P18" s="119">
        <v>0.05</v>
      </c>
      <c r="Q18" s="130">
        <v>1.3503746671926699E-3</v>
      </c>
    </row>
    <row r="19" spans="3:17" x14ac:dyDescent="0.25">
      <c r="C19" s="129">
        <v>5</v>
      </c>
      <c r="D19" s="118">
        <v>0.06</v>
      </c>
      <c r="E19" s="130">
        <v>9.6264952935404095E-4</v>
      </c>
      <c r="G19" s="129">
        <v>5</v>
      </c>
      <c r="H19" s="119">
        <v>0.06</v>
      </c>
      <c r="I19" s="130">
        <v>3.5490044714696399E-3</v>
      </c>
      <c r="K19" s="129">
        <v>5</v>
      </c>
      <c r="L19" s="119">
        <v>0.06</v>
      </c>
      <c r="M19" s="130">
        <v>4.9867704656371501E-3</v>
      </c>
      <c r="O19" s="129">
        <v>5</v>
      </c>
      <c r="P19" s="119">
        <v>0.06</v>
      </c>
      <c r="Q19" s="130">
        <v>1.4629731788603801E-3</v>
      </c>
    </row>
    <row r="20" spans="3:17" x14ac:dyDescent="0.25">
      <c r="C20" s="129">
        <v>6</v>
      </c>
      <c r="D20" s="118">
        <v>7.0000000000000007E-2</v>
      </c>
      <c r="E20" s="130">
        <v>1.13715733977755E-3</v>
      </c>
      <c r="G20" s="129">
        <v>6</v>
      </c>
      <c r="H20" s="119">
        <v>7.0000000000000007E-2</v>
      </c>
      <c r="I20" s="130">
        <v>3.4125334748636698E-3</v>
      </c>
      <c r="K20" s="129">
        <v>6</v>
      </c>
      <c r="L20" s="119">
        <v>7.0000000000000007E-2</v>
      </c>
      <c r="M20" s="130">
        <v>4.9992684003862002E-3</v>
      </c>
      <c r="O20" s="129">
        <v>6</v>
      </c>
      <c r="P20" s="119">
        <v>7.0000000000000007E-2</v>
      </c>
      <c r="Q20" s="130">
        <v>1.48039372621715E-3</v>
      </c>
    </row>
    <row r="21" spans="3:17" x14ac:dyDescent="0.25">
      <c r="C21" s="129">
        <v>7</v>
      </c>
      <c r="D21" s="118">
        <v>0.08</v>
      </c>
      <c r="E21" s="130">
        <v>1.12022712590145E-3</v>
      </c>
      <c r="G21" s="129">
        <v>7</v>
      </c>
      <c r="H21" s="119">
        <v>0.08</v>
      </c>
      <c r="I21" s="130">
        <v>2.75746092113658E-3</v>
      </c>
      <c r="K21" s="129">
        <v>7</v>
      </c>
      <c r="L21" s="119">
        <v>0.08</v>
      </c>
      <c r="M21" s="130">
        <v>5.3318175008124098E-3</v>
      </c>
      <c r="O21" s="129">
        <v>7</v>
      </c>
      <c r="P21" s="119">
        <v>0.08</v>
      </c>
      <c r="Q21" s="130">
        <v>1.6874358805105999E-3</v>
      </c>
    </row>
    <row r="22" spans="3:17" x14ac:dyDescent="0.25">
      <c r="C22" s="129">
        <v>8</v>
      </c>
      <c r="D22" s="118">
        <v>0.09</v>
      </c>
      <c r="E22" s="130">
        <v>1.0544927083741701E-3</v>
      </c>
      <c r="G22" s="129">
        <v>8</v>
      </c>
      <c r="H22" s="119">
        <v>0.09</v>
      </c>
      <c r="I22" s="130">
        <v>3.0139336287059101E-3</v>
      </c>
      <c r="K22" s="129">
        <v>8</v>
      </c>
      <c r="L22" s="119">
        <v>0.09</v>
      </c>
      <c r="M22" s="130">
        <v>5.1873438644123304E-3</v>
      </c>
      <c r="O22" s="129">
        <v>8</v>
      </c>
      <c r="P22" s="119">
        <v>0.09</v>
      </c>
      <c r="Q22" s="130">
        <v>1.7347002264334801E-3</v>
      </c>
    </row>
    <row r="23" spans="3:17" x14ac:dyDescent="0.25">
      <c r="C23" s="129">
        <v>9</v>
      </c>
      <c r="D23" s="118">
        <v>0.1</v>
      </c>
      <c r="E23" s="130">
        <v>1.2970245661090599E-3</v>
      </c>
      <c r="G23" s="129">
        <v>9</v>
      </c>
      <c r="H23" s="119">
        <v>0.1</v>
      </c>
      <c r="I23" s="130">
        <v>3.09553856082527E-3</v>
      </c>
      <c r="K23" s="129">
        <v>9</v>
      </c>
      <c r="L23" s="119">
        <v>0.1</v>
      </c>
      <c r="M23" s="130">
        <v>4.9934323923347401E-3</v>
      </c>
      <c r="O23" s="129">
        <v>9</v>
      </c>
      <c r="P23" s="119">
        <v>0.1</v>
      </c>
      <c r="Q23" s="130">
        <v>1.8047157144699E-3</v>
      </c>
    </row>
    <row r="24" spans="3:17" x14ac:dyDescent="0.25">
      <c r="C24" s="129">
        <v>10</v>
      </c>
      <c r="D24" s="118">
        <v>0.11</v>
      </c>
      <c r="E24" s="130">
        <v>1.1895813553543101E-3</v>
      </c>
      <c r="G24" s="129">
        <v>10</v>
      </c>
      <c r="H24" s="119">
        <v>0.11</v>
      </c>
      <c r="I24" s="130">
        <v>3.0691224976492301E-3</v>
      </c>
      <c r="K24" s="129">
        <v>10</v>
      </c>
      <c r="L24" s="119">
        <v>0.11</v>
      </c>
      <c r="M24" s="130">
        <v>5.1035350067174098E-3</v>
      </c>
      <c r="O24" s="129">
        <v>10</v>
      </c>
      <c r="P24" s="119">
        <v>0.11</v>
      </c>
      <c r="Q24" s="130">
        <v>2.19862921445323E-3</v>
      </c>
    </row>
    <row r="25" spans="3:17" x14ac:dyDescent="0.25">
      <c r="C25" s="129">
        <v>11</v>
      </c>
      <c r="D25" s="118">
        <v>0.12</v>
      </c>
      <c r="E25" s="130">
        <v>1.5898025061279401E-3</v>
      </c>
      <c r="G25" s="129">
        <v>11</v>
      </c>
      <c r="H25" s="119">
        <v>0.12</v>
      </c>
      <c r="I25" s="130">
        <v>3.3641557690253202E-3</v>
      </c>
      <c r="K25" s="129">
        <v>11</v>
      </c>
      <c r="L25" s="119">
        <v>0.12</v>
      </c>
      <c r="M25" s="130">
        <v>5.67049721942479E-3</v>
      </c>
      <c r="O25" s="129">
        <v>11</v>
      </c>
      <c r="P25" s="119">
        <v>0.12</v>
      </c>
      <c r="Q25" s="130">
        <v>2.0325213112562402E-3</v>
      </c>
    </row>
    <row r="26" spans="3:17" x14ac:dyDescent="0.25">
      <c r="C26" s="129">
        <v>12</v>
      </c>
      <c r="D26" s="118">
        <v>0.13</v>
      </c>
      <c r="E26" s="130">
        <v>1.77606215610702E-3</v>
      </c>
      <c r="G26" s="129">
        <v>12</v>
      </c>
      <c r="H26" s="119">
        <v>0.13</v>
      </c>
      <c r="I26" s="130">
        <v>3.3220070533673098E-3</v>
      </c>
      <c r="K26" s="129">
        <v>12</v>
      </c>
      <c r="L26" s="119">
        <v>0.13</v>
      </c>
      <c r="M26" s="130">
        <v>5.3387077197793297E-3</v>
      </c>
      <c r="O26" s="129">
        <v>12</v>
      </c>
      <c r="P26" s="119">
        <v>0.13</v>
      </c>
      <c r="Q26" s="130">
        <v>2.01530944431362E-3</v>
      </c>
    </row>
    <row r="27" spans="3:17" x14ac:dyDescent="0.25">
      <c r="C27" s="129">
        <v>13</v>
      </c>
      <c r="D27" s="118">
        <v>0.14000000000000001</v>
      </c>
      <c r="E27" s="130">
        <v>1.6073415475816701E-3</v>
      </c>
      <c r="G27" s="129">
        <v>13</v>
      </c>
      <c r="H27" s="119">
        <v>0.14000000000000001</v>
      </c>
      <c r="I27" s="130">
        <v>3.5616440523089702E-3</v>
      </c>
      <c r="K27" s="129">
        <v>13</v>
      </c>
      <c r="L27" s="119">
        <v>0.14000000000000001</v>
      </c>
      <c r="M27" s="130">
        <v>5.82950833942789E-3</v>
      </c>
      <c r="O27" s="129">
        <v>13</v>
      </c>
      <c r="P27" s="119">
        <v>0.14000000000000001</v>
      </c>
      <c r="Q27" s="130">
        <v>1.8966481438795601E-3</v>
      </c>
    </row>
    <row r="28" spans="3:17" x14ac:dyDescent="0.25">
      <c r="C28" s="129">
        <v>14</v>
      </c>
      <c r="D28" s="118">
        <v>0.15</v>
      </c>
      <c r="E28" s="130">
        <v>1.27125700435915E-3</v>
      </c>
      <c r="G28" s="129">
        <v>14</v>
      </c>
      <c r="H28" s="119">
        <v>0.15</v>
      </c>
      <c r="I28" s="130">
        <v>4.0432362303296403E-3</v>
      </c>
      <c r="K28" s="129">
        <v>14</v>
      </c>
      <c r="L28" s="119">
        <v>0.15</v>
      </c>
      <c r="M28" s="130">
        <v>6.7106310040296498E-3</v>
      </c>
      <c r="O28" s="129">
        <v>14</v>
      </c>
      <c r="P28" s="119">
        <v>0.15</v>
      </c>
      <c r="Q28" s="130">
        <v>2.1893239635115999E-3</v>
      </c>
    </row>
    <row r="29" spans="3:17" x14ac:dyDescent="0.25">
      <c r="C29" s="129">
        <v>15</v>
      </c>
      <c r="D29" s="118">
        <v>0.16</v>
      </c>
      <c r="E29" s="130">
        <v>1.3740130988415299E-3</v>
      </c>
      <c r="G29" s="129">
        <v>15</v>
      </c>
      <c r="H29" s="119">
        <v>0.16</v>
      </c>
      <c r="I29" s="130">
        <v>4.9636945783531096E-3</v>
      </c>
      <c r="K29" s="129">
        <v>15</v>
      </c>
      <c r="L29" s="119">
        <v>0.16</v>
      </c>
      <c r="M29" s="130">
        <v>8.3676718343500406E-3</v>
      </c>
      <c r="O29" s="129">
        <v>15</v>
      </c>
      <c r="P29" s="119">
        <v>0.16</v>
      </c>
      <c r="Q29" s="130">
        <v>2.2720481955597299E-3</v>
      </c>
    </row>
    <row r="30" spans="3:17" x14ac:dyDescent="0.25">
      <c r="C30" s="129">
        <v>16</v>
      </c>
      <c r="D30" s="118">
        <v>0.17</v>
      </c>
      <c r="E30" s="130">
        <v>1.3452572119485101E-3</v>
      </c>
      <c r="G30" s="129">
        <v>16</v>
      </c>
      <c r="H30" s="119">
        <v>0.17</v>
      </c>
      <c r="I30" s="130">
        <v>5.6486055233534102E-3</v>
      </c>
      <c r="K30" s="129">
        <v>16</v>
      </c>
      <c r="L30" s="119">
        <v>0.17</v>
      </c>
      <c r="M30" s="130">
        <v>8.2564248037086709E-3</v>
      </c>
      <c r="O30" s="129">
        <v>16</v>
      </c>
      <c r="P30" s="119">
        <v>0.17</v>
      </c>
      <c r="Q30" s="130">
        <v>2.0193665181573099E-3</v>
      </c>
    </row>
    <row r="31" spans="3:17" x14ac:dyDescent="0.25">
      <c r="C31" s="129">
        <v>17</v>
      </c>
      <c r="D31" s="118">
        <v>0.18</v>
      </c>
      <c r="E31" s="130">
        <v>1.1962410404491499E-3</v>
      </c>
      <c r="G31" s="129">
        <v>17</v>
      </c>
      <c r="H31" s="119">
        <v>0.18</v>
      </c>
      <c r="I31" s="130">
        <v>5.9362618158037596E-3</v>
      </c>
      <c r="K31" s="129">
        <v>17</v>
      </c>
      <c r="L31" s="119">
        <v>0.18</v>
      </c>
      <c r="M31" s="130">
        <v>7.5385233800053597E-3</v>
      </c>
      <c r="O31" s="129">
        <v>17</v>
      </c>
      <c r="P31" s="119">
        <v>0.18</v>
      </c>
      <c r="Q31" s="130">
        <v>1.9980552877559999E-3</v>
      </c>
    </row>
    <row r="32" spans="3:17" x14ac:dyDescent="0.25">
      <c r="C32" s="129">
        <v>18</v>
      </c>
      <c r="D32" s="118">
        <v>0.19</v>
      </c>
      <c r="E32" s="130">
        <v>1.1576841375047699E-3</v>
      </c>
      <c r="G32" s="129">
        <v>18</v>
      </c>
      <c r="H32" s="119">
        <v>0.19</v>
      </c>
      <c r="I32" s="130">
        <v>5.8512873686745502E-3</v>
      </c>
      <c r="K32" s="129">
        <v>18</v>
      </c>
      <c r="L32" s="119">
        <v>0.19</v>
      </c>
      <c r="M32" s="130">
        <v>7.6211954851336597E-3</v>
      </c>
      <c r="O32" s="129">
        <v>18</v>
      </c>
      <c r="P32" s="119">
        <v>0.19</v>
      </c>
      <c r="Q32" s="130">
        <v>2.0919998767823899E-3</v>
      </c>
    </row>
    <row r="33" spans="3:17" x14ac:dyDescent="0.25">
      <c r="C33" s="129">
        <v>19</v>
      </c>
      <c r="D33" s="118">
        <v>0.2</v>
      </c>
      <c r="E33" s="130">
        <v>1.0301670031281601E-3</v>
      </c>
      <c r="G33" s="129">
        <v>19</v>
      </c>
      <c r="H33" s="119">
        <v>0.2</v>
      </c>
      <c r="I33" s="130">
        <v>5.5114385184920796E-3</v>
      </c>
      <c r="K33" s="129">
        <v>19</v>
      </c>
      <c r="L33" s="119">
        <v>0.2</v>
      </c>
      <c r="M33" s="130">
        <v>8.0098623230543207E-3</v>
      </c>
      <c r="O33" s="129">
        <v>19</v>
      </c>
      <c r="P33" s="119">
        <v>0.2</v>
      </c>
      <c r="Q33" s="130">
        <v>1.9516968172423E-3</v>
      </c>
    </row>
    <row r="34" spans="3:17" x14ac:dyDescent="0.25">
      <c r="C34" s="129">
        <v>20</v>
      </c>
      <c r="D34" s="118">
        <v>0.21</v>
      </c>
      <c r="E34" s="130">
        <v>8.7680538577441798E-4</v>
      </c>
      <c r="G34" s="129">
        <v>20</v>
      </c>
      <c r="H34" s="119">
        <v>0.21</v>
      </c>
      <c r="I34" s="130">
        <v>5.0699045655141304E-3</v>
      </c>
      <c r="K34" s="129">
        <v>20</v>
      </c>
      <c r="L34" s="119">
        <v>0.21</v>
      </c>
      <c r="M34" s="130">
        <v>8.30417264528098E-3</v>
      </c>
      <c r="O34" s="129">
        <v>20</v>
      </c>
      <c r="P34" s="119">
        <v>0.21</v>
      </c>
      <c r="Q34" s="130">
        <v>2.0806517772214601E-3</v>
      </c>
    </row>
    <row r="35" spans="3:17" x14ac:dyDescent="0.25">
      <c r="C35" s="129">
        <v>21</v>
      </c>
      <c r="D35" s="118">
        <v>0.22</v>
      </c>
      <c r="E35" s="130">
        <v>8.9101309102979E-4</v>
      </c>
      <c r="G35" s="129">
        <v>21</v>
      </c>
      <c r="H35" s="119">
        <v>0.22</v>
      </c>
      <c r="I35" s="130">
        <v>5.1800121401530197E-3</v>
      </c>
      <c r="K35" s="129">
        <v>21</v>
      </c>
      <c r="L35" s="119">
        <v>0.22</v>
      </c>
      <c r="M35" s="130">
        <v>8.1160794788756995E-3</v>
      </c>
      <c r="O35" s="129">
        <v>21</v>
      </c>
      <c r="P35" s="119">
        <v>0.22</v>
      </c>
      <c r="Q35" s="130">
        <v>2.23099006088883E-3</v>
      </c>
    </row>
    <row r="36" spans="3:17" x14ac:dyDescent="0.25">
      <c r="C36" s="129">
        <v>22</v>
      </c>
      <c r="D36" s="118">
        <v>0.23</v>
      </c>
      <c r="E36" s="130">
        <v>8.9808090474312199E-4</v>
      </c>
      <c r="G36" s="129">
        <v>22</v>
      </c>
      <c r="H36" s="119">
        <v>0.23</v>
      </c>
      <c r="I36" s="130">
        <v>5.54163223501122E-3</v>
      </c>
      <c r="K36" s="129">
        <v>22</v>
      </c>
      <c r="L36" s="119">
        <v>0.23</v>
      </c>
      <c r="M36" s="130">
        <v>8.0221607248868107E-3</v>
      </c>
      <c r="O36" s="129">
        <v>22</v>
      </c>
      <c r="P36" s="119">
        <v>0.23</v>
      </c>
      <c r="Q36" s="130">
        <v>2.15868475236477E-3</v>
      </c>
    </row>
    <row r="37" spans="3:17" x14ac:dyDescent="0.25">
      <c r="C37" s="129">
        <v>23</v>
      </c>
      <c r="D37" s="118">
        <v>0.24</v>
      </c>
      <c r="E37" s="130">
        <v>9.2771228538521603E-4</v>
      </c>
      <c r="G37" s="129">
        <v>23</v>
      </c>
      <c r="H37" s="119">
        <v>0.24</v>
      </c>
      <c r="I37" s="130">
        <v>5.51937897794236E-3</v>
      </c>
      <c r="K37" s="129">
        <v>23</v>
      </c>
      <c r="L37" s="119">
        <v>0.24</v>
      </c>
      <c r="M37" s="130">
        <v>7.9476055904691093E-3</v>
      </c>
      <c r="O37" s="129">
        <v>23</v>
      </c>
      <c r="P37" s="119">
        <v>0.24</v>
      </c>
      <c r="Q37" s="130">
        <v>1.90960069039538E-3</v>
      </c>
    </row>
    <row r="38" spans="3:17" x14ac:dyDescent="0.25">
      <c r="C38" s="129">
        <v>24</v>
      </c>
      <c r="D38" s="118">
        <v>0.25</v>
      </c>
      <c r="E38" s="130">
        <v>9.9210159649007804E-4</v>
      </c>
      <c r="G38" s="129">
        <v>24</v>
      </c>
      <c r="H38" s="119">
        <v>0.25</v>
      </c>
      <c r="I38" s="130">
        <v>5.0030226471039401E-3</v>
      </c>
      <c r="K38" s="129">
        <v>24</v>
      </c>
      <c r="L38" s="119">
        <v>0.25</v>
      </c>
      <c r="M38" s="130">
        <v>7.3319661762296399E-3</v>
      </c>
      <c r="O38" s="129">
        <v>24</v>
      </c>
      <c r="P38" s="119">
        <v>0.25</v>
      </c>
      <c r="Q38" s="130">
        <v>1.8655533740066E-3</v>
      </c>
    </row>
    <row r="39" spans="3:17" x14ac:dyDescent="0.25">
      <c r="C39" s="129">
        <v>25</v>
      </c>
      <c r="D39" s="118">
        <v>0.26</v>
      </c>
      <c r="E39" s="130">
        <v>9.8761867572293703E-4</v>
      </c>
      <c r="G39" s="129">
        <v>25</v>
      </c>
      <c r="H39" s="119">
        <v>0.26</v>
      </c>
      <c r="I39" s="130">
        <v>4.7522921316817297E-3</v>
      </c>
      <c r="K39" s="129">
        <v>25</v>
      </c>
      <c r="L39" s="119">
        <v>0.26</v>
      </c>
      <c r="M39" s="130">
        <v>7.2264499328272003E-3</v>
      </c>
      <c r="O39" s="129">
        <v>25</v>
      </c>
      <c r="P39" s="119">
        <v>0.26</v>
      </c>
      <c r="Q39" s="130">
        <v>1.7746901970776001E-3</v>
      </c>
    </row>
    <row r="40" spans="3:17" x14ac:dyDescent="0.25">
      <c r="C40" s="129">
        <v>26</v>
      </c>
      <c r="D40" s="118">
        <v>0.27</v>
      </c>
      <c r="E40" s="130">
        <v>9.5297001783894303E-4</v>
      </c>
      <c r="G40" s="129">
        <v>26</v>
      </c>
      <c r="H40" s="119">
        <v>0.27</v>
      </c>
      <c r="I40" s="130">
        <v>4.7194063992804201E-3</v>
      </c>
      <c r="K40" s="129">
        <v>26</v>
      </c>
      <c r="L40" s="119">
        <v>0.27</v>
      </c>
      <c r="M40" s="130">
        <v>7.1240313350157203E-3</v>
      </c>
      <c r="O40" s="129">
        <v>26</v>
      </c>
      <c r="P40" s="119">
        <v>0.27</v>
      </c>
      <c r="Q40" s="130">
        <v>1.6367586782137099E-3</v>
      </c>
    </row>
    <row r="41" spans="3:17" x14ac:dyDescent="0.25">
      <c r="C41" s="129">
        <v>27</v>
      </c>
      <c r="D41" s="118">
        <v>0.28000000000000003</v>
      </c>
      <c r="E41" s="130">
        <v>8.9987726536863905E-4</v>
      </c>
      <c r="G41" s="129">
        <v>27</v>
      </c>
      <c r="H41" s="119">
        <v>0.28000000000000003</v>
      </c>
      <c r="I41" s="130">
        <v>4.5175542072547498E-3</v>
      </c>
      <c r="K41" s="129">
        <v>27</v>
      </c>
      <c r="L41" s="119">
        <v>0.28000000000000003</v>
      </c>
      <c r="M41" s="130">
        <v>6.8352847080898503E-3</v>
      </c>
      <c r="O41" s="129">
        <v>27</v>
      </c>
      <c r="P41" s="119">
        <v>0.28000000000000003</v>
      </c>
      <c r="Q41" s="130">
        <v>1.53876426629591E-3</v>
      </c>
    </row>
    <row r="42" spans="3:17" x14ac:dyDescent="0.25">
      <c r="C42" s="129">
        <v>28</v>
      </c>
      <c r="D42" s="118">
        <v>0.28999999999999998</v>
      </c>
      <c r="E42" s="130">
        <v>8.5180834713428997E-4</v>
      </c>
      <c r="G42" s="129">
        <v>28</v>
      </c>
      <c r="H42" s="119">
        <v>0.28999999999999998</v>
      </c>
      <c r="I42" s="130">
        <v>4.1589830603241604E-3</v>
      </c>
      <c r="K42" s="129">
        <v>28</v>
      </c>
      <c r="L42" s="119">
        <v>0.28999999999999998</v>
      </c>
      <c r="M42" s="130">
        <v>6.36002659059412E-3</v>
      </c>
      <c r="O42" s="129">
        <v>28</v>
      </c>
      <c r="P42" s="119">
        <v>0.28999999999999998</v>
      </c>
      <c r="Q42" s="130">
        <v>1.5255419685526899E-3</v>
      </c>
    </row>
    <row r="43" spans="3:17" x14ac:dyDescent="0.25">
      <c r="C43" s="129">
        <v>29</v>
      </c>
      <c r="D43" s="118">
        <v>0.3</v>
      </c>
      <c r="E43" s="130">
        <v>8.3535168000452905E-4</v>
      </c>
      <c r="G43" s="129">
        <v>29</v>
      </c>
      <c r="H43" s="119">
        <v>0.3</v>
      </c>
      <c r="I43" s="130">
        <v>3.6798329897490801E-3</v>
      </c>
      <c r="K43" s="129">
        <v>29</v>
      </c>
      <c r="L43" s="119">
        <v>0.3</v>
      </c>
      <c r="M43" s="130">
        <v>6.4443994789964796E-3</v>
      </c>
      <c r="O43" s="129">
        <v>29</v>
      </c>
      <c r="P43" s="119">
        <v>0.3</v>
      </c>
      <c r="Q43" s="130">
        <v>1.6162746746366001E-3</v>
      </c>
    </row>
    <row r="44" spans="3:17" x14ac:dyDescent="0.25">
      <c r="C44" s="129">
        <v>30</v>
      </c>
      <c r="D44" s="118">
        <v>0.31</v>
      </c>
      <c r="E44" s="130">
        <v>8.8030535020508299E-4</v>
      </c>
      <c r="G44" s="129">
        <v>30</v>
      </c>
      <c r="H44" s="119">
        <v>0.31</v>
      </c>
      <c r="I44" s="130">
        <v>3.4919555299860101E-3</v>
      </c>
      <c r="K44" s="129">
        <v>30</v>
      </c>
      <c r="L44" s="119">
        <v>0.31</v>
      </c>
      <c r="M44" s="130">
        <v>6.65593451785237E-3</v>
      </c>
      <c r="O44" s="129">
        <v>30</v>
      </c>
      <c r="P44" s="119">
        <v>0.31</v>
      </c>
      <c r="Q44" s="130">
        <v>1.6354024623314999E-3</v>
      </c>
    </row>
    <row r="45" spans="3:17" x14ac:dyDescent="0.25">
      <c r="C45" s="129">
        <v>31</v>
      </c>
      <c r="D45" s="118">
        <v>0.32</v>
      </c>
      <c r="E45" s="130">
        <v>9.2053346130249205E-4</v>
      </c>
      <c r="G45" s="129">
        <v>31</v>
      </c>
      <c r="H45" s="119">
        <v>0.32</v>
      </c>
      <c r="I45" s="130">
        <v>3.4797131519090198E-3</v>
      </c>
      <c r="K45" s="129">
        <v>31</v>
      </c>
      <c r="L45" s="119">
        <v>0.32</v>
      </c>
      <c r="M45" s="130">
        <v>7.0769276943061102E-3</v>
      </c>
      <c r="O45" s="129">
        <v>31</v>
      </c>
      <c r="P45" s="119">
        <v>0.32</v>
      </c>
      <c r="Q45" s="130">
        <v>1.6539398484608299E-3</v>
      </c>
    </row>
    <row r="46" spans="3:17" x14ac:dyDescent="0.25">
      <c r="C46" s="129">
        <v>32</v>
      </c>
      <c r="D46" s="118">
        <v>0.33</v>
      </c>
      <c r="E46" s="130">
        <v>9.5640581500789799E-4</v>
      </c>
      <c r="G46" s="129">
        <v>32</v>
      </c>
      <c r="H46" s="119">
        <v>0.33</v>
      </c>
      <c r="I46" s="130">
        <v>3.4573168960464399E-3</v>
      </c>
      <c r="K46" s="129">
        <v>32</v>
      </c>
      <c r="L46" s="119">
        <v>0.33</v>
      </c>
      <c r="M46" s="130">
        <v>7.7550492938178997E-3</v>
      </c>
      <c r="O46" s="129">
        <v>32</v>
      </c>
      <c r="P46" s="119">
        <v>0.33</v>
      </c>
      <c r="Q46" s="130">
        <v>1.69794468202198E-3</v>
      </c>
    </row>
    <row r="47" spans="3:17" x14ac:dyDescent="0.25">
      <c r="C47" s="129">
        <v>33</v>
      </c>
      <c r="D47" s="118">
        <v>0.34</v>
      </c>
      <c r="E47" s="130">
        <v>9.8346098538716099E-4</v>
      </c>
      <c r="G47" s="129">
        <v>33</v>
      </c>
      <c r="H47" s="119">
        <v>0.34</v>
      </c>
      <c r="I47" s="130">
        <v>3.4304029374157799E-3</v>
      </c>
      <c r="K47" s="129">
        <v>33</v>
      </c>
      <c r="L47" s="119">
        <v>0.34</v>
      </c>
      <c r="M47" s="130">
        <v>8.4544142097635108E-3</v>
      </c>
      <c r="O47" s="129">
        <v>33</v>
      </c>
      <c r="P47" s="119">
        <v>0.34</v>
      </c>
      <c r="Q47" s="130">
        <v>1.7539674130515701E-3</v>
      </c>
    </row>
    <row r="48" spans="3:17" x14ac:dyDescent="0.25">
      <c r="C48" s="129">
        <v>34</v>
      </c>
      <c r="D48" s="118">
        <v>0.35</v>
      </c>
      <c r="E48" s="130">
        <v>1.1130873208760399E-3</v>
      </c>
      <c r="G48" s="129">
        <v>34</v>
      </c>
      <c r="H48" s="119">
        <v>0.35</v>
      </c>
      <c r="I48" s="130">
        <v>3.4024261586627302E-3</v>
      </c>
      <c r="K48" s="129">
        <v>34</v>
      </c>
      <c r="L48" s="119">
        <v>0.35</v>
      </c>
      <c r="M48" s="130">
        <v>8.9654922251640908E-3</v>
      </c>
      <c r="O48" s="129">
        <v>34</v>
      </c>
      <c r="P48" s="119">
        <v>0.35</v>
      </c>
      <c r="Q48" s="130">
        <v>1.8039681168847701E-3</v>
      </c>
    </row>
    <row r="49" spans="3:17" x14ac:dyDescent="0.25">
      <c r="C49" s="129">
        <v>35</v>
      </c>
      <c r="D49" s="118">
        <v>0.36</v>
      </c>
      <c r="E49" s="130">
        <v>1.2536232730004E-3</v>
      </c>
      <c r="G49" s="129">
        <v>35</v>
      </c>
      <c r="H49" s="119">
        <v>0.36</v>
      </c>
      <c r="I49" s="130">
        <v>3.4139813008505801E-3</v>
      </c>
      <c r="K49" s="129">
        <v>35</v>
      </c>
      <c r="L49" s="119">
        <v>0.36</v>
      </c>
      <c r="M49" s="130">
        <v>9.2315753775522799E-3</v>
      </c>
      <c r="O49" s="129">
        <v>35</v>
      </c>
      <c r="P49" s="119">
        <v>0.36</v>
      </c>
      <c r="Q49" s="130">
        <v>1.84557510876037E-3</v>
      </c>
    </row>
    <row r="50" spans="3:17" x14ac:dyDescent="0.25">
      <c r="C50" s="129">
        <v>36</v>
      </c>
      <c r="D50" s="118">
        <v>0.37</v>
      </c>
      <c r="E50" s="130">
        <v>1.34095138827073E-3</v>
      </c>
      <c r="G50" s="129">
        <v>36</v>
      </c>
      <c r="H50" s="119">
        <v>0.37</v>
      </c>
      <c r="I50" s="130">
        <v>3.6182858147208101E-3</v>
      </c>
      <c r="K50" s="129">
        <v>36</v>
      </c>
      <c r="L50" s="119">
        <v>0.37</v>
      </c>
      <c r="M50" s="130">
        <v>9.7524379441400102E-3</v>
      </c>
      <c r="O50" s="129">
        <v>36</v>
      </c>
      <c r="P50" s="119">
        <v>0.37</v>
      </c>
      <c r="Q50" s="130">
        <v>1.8904824806827501E-3</v>
      </c>
    </row>
    <row r="51" spans="3:17" x14ac:dyDescent="0.25">
      <c r="C51" s="129">
        <v>37</v>
      </c>
      <c r="D51" s="118">
        <v>0.38</v>
      </c>
      <c r="E51" s="130">
        <v>1.37978870508226E-3</v>
      </c>
      <c r="G51" s="129">
        <v>37</v>
      </c>
      <c r="H51" s="119">
        <v>0.38</v>
      </c>
      <c r="I51" s="130">
        <v>3.8553959550435201E-3</v>
      </c>
      <c r="K51" s="129">
        <v>37</v>
      </c>
      <c r="L51" s="119">
        <v>0.38</v>
      </c>
      <c r="M51" s="130">
        <v>1.05437085742222E-2</v>
      </c>
      <c r="O51" s="129">
        <v>37</v>
      </c>
      <c r="P51" s="119">
        <v>0.38</v>
      </c>
      <c r="Q51" s="130">
        <v>2.0196566736417699E-3</v>
      </c>
    </row>
    <row r="52" spans="3:17" x14ac:dyDescent="0.25">
      <c r="C52" s="129">
        <v>38</v>
      </c>
      <c r="D52" s="118">
        <v>0.39</v>
      </c>
      <c r="E52" s="130">
        <v>1.4117359161787599E-3</v>
      </c>
      <c r="G52" s="129">
        <v>38</v>
      </c>
      <c r="H52" s="119">
        <v>0.39</v>
      </c>
      <c r="I52" s="130">
        <v>4.1350576901204297E-3</v>
      </c>
      <c r="K52" s="129">
        <v>38</v>
      </c>
      <c r="L52" s="119">
        <v>0.39</v>
      </c>
      <c r="M52" s="130">
        <v>1.12364340633569E-2</v>
      </c>
      <c r="O52" s="129">
        <v>38</v>
      </c>
      <c r="P52" s="119">
        <v>0.39</v>
      </c>
      <c r="Q52" s="130">
        <v>2.1463810314952601E-3</v>
      </c>
    </row>
    <row r="53" spans="3:17" x14ac:dyDescent="0.25">
      <c r="C53" s="129">
        <v>39</v>
      </c>
      <c r="D53" s="118">
        <v>0.4</v>
      </c>
      <c r="E53" s="130">
        <v>1.3898351869136201E-3</v>
      </c>
      <c r="G53" s="129">
        <v>39</v>
      </c>
      <c r="H53" s="119">
        <v>0.4</v>
      </c>
      <c r="I53" s="130">
        <v>4.47123039606084E-3</v>
      </c>
      <c r="K53" s="129">
        <v>39</v>
      </c>
      <c r="L53" s="119">
        <v>0.4</v>
      </c>
      <c r="M53" s="130">
        <v>1.1952445116549699E-2</v>
      </c>
      <c r="O53" s="129">
        <v>39</v>
      </c>
      <c r="P53" s="119">
        <v>0.4</v>
      </c>
      <c r="Q53" s="130">
        <v>2.3005399264336901E-3</v>
      </c>
    </row>
    <row r="54" spans="3:17" x14ac:dyDescent="0.25">
      <c r="C54" s="129">
        <v>40</v>
      </c>
      <c r="D54" s="118">
        <v>0.41</v>
      </c>
      <c r="E54" s="130">
        <v>1.4534971069422699E-3</v>
      </c>
      <c r="G54" s="129">
        <v>40</v>
      </c>
      <c r="H54" s="119">
        <v>0.41</v>
      </c>
      <c r="I54" s="130">
        <v>4.8711047131335099E-3</v>
      </c>
      <c r="K54" s="129">
        <v>40</v>
      </c>
      <c r="L54" s="119">
        <v>0.41</v>
      </c>
      <c r="M54" s="130">
        <v>1.2818504505451999E-2</v>
      </c>
      <c r="O54" s="129">
        <v>40</v>
      </c>
      <c r="P54" s="119">
        <v>0.41</v>
      </c>
      <c r="Q54" s="130">
        <v>2.5068000519355301E-3</v>
      </c>
    </row>
    <row r="55" spans="3:17" x14ac:dyDescent="0.25">
      <c r="C55" s="129">
        <v>41</v>
      </c>
      <c r="D55" s="118">
        <v>0.42</v>
      </c>
      <c r="E55" s="130">
        <v>1.5934729416847899E-3</v>
      </c>
      <c r="G55" s="129">
        <v>41</v>
      </c>
      <c r="H55" s="119">
        <v>0.42</v>
      </c>
      <c r="I55" s="130">
        <v>5.3537468174342604E-3</v>
      </c>
      <c r="K55" s="129">
        <v>41</v>
      </c>
      <c r="L55" s="119">
        <v>0.42</v>
      </c>
      <c r="M55" s="130">
        <v>1.3860864928947701E-2</v>
      </c>
      <c r="O55" s="129">
        <v>41</v>
      </c>
      <c r="P55" s="119">
        <v>0.42</v>
      </c>
      <c r="Q55" s="130">
        <v>2.7121965466210601E-3</v>
      </c>
    </row>
    <row r="56" spans="3:17" x14ac:dyDescent="0.25">
      <c r="C56" s="129">
        <v>42</v>
      </c>
      <c r="D56" s="118">
        <v>0.43</v>
      </c>
      <c r="E56" s="130">
        <v>1.69821163672877E-3</v>
      </c>
      <c r="G56" s="129">
        <v>42</v>
      </c>
      <c r="H56" s="119">
        <v>0.43</v>
      </c>
      <c r="I56" s="130">
        <v>5.9361142928562698E-3</v>
      </c>
      <c r="K56" s="129">
        <v>42</v>
      </c>
      <c r="L56" s="119">
        <v>0.43</v>
      </c>
      <c r="M56" s="130">
        <v>1.5004375661971299E-2</v>
      </c>
      <c r="O56" s="129">
        <v>42</v>
      </c>
      <c r="P56" s="119">
        <v>0.43</v>
      </c>
      <c r="Q56" s="130">
        <v>2.89911073776105E-3</v>
      </c>
    </row>
    <row r="57" spans="3:17" x14ac:dyDescent="0.25">
      <c r="C57" s="129">
        <v>43</v>
      </c>
      <c r="D57" s="118">
        <v>0.44</v>
      </c>
      <c r="E57" s="130">
        <v>1.89552277965278E-3</v>
      </c>
      <c r="G57" s="129">
        <v>43</v>
      </c>
      <c r="H57" s="119">
        <v>0.44</v>
      </c>
      <c r="I57" s="130">
        <v>6.6481496658354596E-3</v>
      </c>
      <c r="K57" s="129">
        <v>43</v>
      </c>
      <c r="L57" s="119">
        <v>0.44</v>
      </c>
      <c r="M57" s="130">
        <v>1.62149391460608E-2</v>
      </c>
      <c r="O57" s="129">
        <v>43</v>
      </c>
      <c r="P57" s="119">
        <v>0.44</v>
      </c>
      <c r="Q57" s="130">
        <v>3.2196084382253801E-3</v>
      </c>
    </row>
    <row r="58" spans="3:17" x14ac:dyDescent="0.25">
      <c r="C58" s="129">
        <v>44</v>
      </c>
      <c r="D58" s="118">
        <v>0.45</v>
      </c>
      <c r="E58" s="130">
        <v>2.1326462594885398E-3</v>
      </c>
      <c r="G58" s="129">
        <v>44</v>
      </c>
      <c r="H58" s="119">
        <v>0.45</v>
      </c>
      <c r="I58" s="130">
        <v>7.53086192454255E-3</v>
      </c>
      <c r="K58" s="129">
        <v>44</v>
      </c>
      <c r="L58" s="119">
        <v>0.45</v>
      </c>
      <c r="M58" s="130">
        <v>1.77243560958108E-2</v>
      </c>
      <c r="O58" s="129">
        <v>44</v>
      </c>
      <c r="P58" s="119">
        <v>0.45</v>
      </c>
      <c r="Q58" s="130">
        <v>3.6862523112901101E-3</v>
      </c>
    </row>
    <row r="59" spans="3:17" x14ac:dyDescent="0.25">
      <c r="C59" s="129">
        <v>45</v>
      </c>
      <c r="D59" s="118">
        <v>0.46</v>
      </c>
      <c r="E59" s="130">
        <v>2.4192360722510302E-3</v>
      </c>
      <c r="G59" s="129">
        <v>45</v>
      </c>
      <c r="H59" s="119">
        <v>0.46</v>
      </c>
      <c r="I59" s="130">
        <v>8.5968743665107896E-3</v>
      </c>
      <c r="K59" s="129">
        <v>45</v>
      </c>
      <c r="L59" s="119">
        <v>0.46</v>
      </c>
      <c r="M59" s="130">
        <v>1.9133061896541102E-2</v>
      </c>
      <c r="O59" s="129">
        <v>45</v>
      </c>
      <c r="P59" s="119">
        <v>0.46</v>
      </c>
      <c r="Q59" s="130">
        <v>4.0988606345203904E-3</v>
      </c>
    </row>
    <row r="60" spans="3:17" x14ac:dyDescent="0.25">
      <c r="C60" s="129">
        <v>46</v>
      </c>
      <c r="D60" s="118">
        <v>0.47</v>
      </c>
      <c r="E60" s="130">
        <v>2.74411753368473E-3</v>
      </c>
      <c r="G60" s="129">
        <v>46</v>
      </c>
      <c r="H60" s="119">
        <v>0.47</v>
      </c>
      <c r="I60" s="130">
        <v>9.8042959700898394E-3</v>
      </c>
      <c r="K60" s="129">
        <v>46</v>
      </c>
      <c r="L60" s="119">
        <v>0.47</v>
      </c>
      <c r="M60" s="130">
        <v>2.05538739022121E-2</v>
      </c>
      <c r="O60" s="129">
        <v>46</v>
      </c>
      <c r="P60" s="119">
        <v>0.47</v>
      </c>
      <c r="Q60" s="130">
        <v>4.4245089548114996E-3</v>
      </c>
    </row>
    <row r="61" spans="3:17" x14ac:dyDescent="0.25">
      <c r="C61" s="129">
        <v>47</v>
      </c>
      <c r="D61" s="118">
        <v>0.48</v>
      </c>
      <c r="E61" s="130">
        <v>3.0494803522634899E-3</v>
      </c>
      <c r="G61" s="129">
        <v>47</v>
      </c>
      <c r="H61" s="119">
        <v>0.48</v>
      </c>
      <c r="I61" s="130">
        <v>1.0965585247891299E-2</v>
      </c>
      <c r="K61" s="129">
        <v>47</v>
      </c>
      <c r="L61" s="119">
        <v>0.48</v>
      </c>
      <c r="M61" s="130">
        <v>2.1333018120313098E-2</v>
      </c>
      <c r="O61" s="129">
        <v>47</v>
      </c>
      <c r="P61" s="119">
        <v>0.48</v>
      </c>
      <c r="Q61" s="130">
        <v>4.5838986291502097E-3</v>
      </c>
    </row>
    <row r="62" spans="3:17" x14ac:dyDescent="0.25">
      <c r="C62" s="129">
        <v>48</v>
      </c>
      <c r="D62" s="118">
        <v>0.49</v>
      </c>
      <c r="E62" s="130">
        <v>3.2202684254188001E-3</v>
      </c>
      <c r="G62" s="129">
        <v>48</v>
      </c>
      <c r="H62" s="119">
        <v>0.49</v>
      </c>
      <c r="I62" s="130">
        <v>1.16775193438797E-2</v>
      </c>
      <c r="K62" s="129">
        <v>48</v>
      </c>
      <c r="L62" s="119">
        <v>0.49</v>
      </c>
      <c r="M62" s="130">
        <v>2.1334090338054199E-2</v>
      </c>
      <c r="O62" s="129">
        <v>48</v>
      </c>
      <c r="P62" s="119">
        <v>0.49</v>
      </c>
      <c r="Q62" s="130">
        <v>4.5282646057986601E-3</v>
      </c>
    </row>
    <row r="63" spans="3:17" x14ac:dyDescent="0.25">
      <c r="C63" s="129">
        <v>49</v>
      </c>
      <c r="D63" s="118">
        <v>0.5</v>
      </c>
      <c r="E63" s="130">
        <v>3.15349903853226E-3</v>
      </c>
      <c r="G63" s="129">
        <v>49</v>
      </c>
      <c r="H63" s="119">
        <v>0.5</v>
      </c>
      <c r="I63" s="130">
        <v>1.15300342038273E-2</v>
      </c>
      <c r="K63" s="129">
        <v>49</v>
      </c>
      <c r="L63" s="119">
        <v>0.5</v>
      </c>
      <c r="M63" s="130">
        <v>2.0346799313454102E-2</v>
      </c>
      <c r="O63" s="129">
        <v>49</v>
      </c>
      <c r="P63" s="119">
        <v>0.5</v>
      </c>
      <c r="Q63" s="130">
        <v>4.2861763694592202E-3</v>
      </c>
    </row>
    <row r="64" spans="3:17" x14ac:dyDescent="0.25">
      <c r="C64" s="129">
        <v>50</v>
      </c>
      <c r="D64" s="118">
        <v>0.51</v>
      </c>
      <c r="E64" s="130">
        <v>2.87263183194992E-3</v>
      </c>
      <c r="G64" s="129">
        <v>50</v>
      </c>
      <c r="H64" s="119">
        <v>0.51</v>
      </c>
      <c r="I64" s="130">
        <v>1.05644900189039E-2</v>
      </c>
      <c r="K64" s="129">
        <v>50</v>
      </c>
      <c r="L64" s="119">
        <v>0.51</v>
      </c>
      <c r="M64" s="130">
        <v>1.8725903498509999E-2</v>
      </c>
      <c r="O64" s="129">
        <v>50</v>
      </c>
      <c r="P64" s="119">
        <v>0.51</v>
      </c>
      <c r="Q64" s="130">
        <v>3.9222646198676502E-3</v>
      </c>
    </row>
    <row r="65" spans="3:17" x14ac:dyDescent="0.25">
      <c r="C65" s="129">
        <v>51</v>
      </c>
      <c r="D65" s="118">
        <v>0.52</v>
      </c>
      <c r="E65" s="130">
        <v>2.5245278976202099E-3</v>
      </c>
      <c r="G65" s="129">
        <v>51</v>
      </c>
      <c r="H65" s="119">
        <v>0.52</v>
      </c>
      <c r="I65" s="130">
        <v>9.2494969771755101E-3</v>
      </c>
      <c r="K65" s="129">
        <v>51</v>
      </c>
      <c r="L65" s="119">
        <v>0.52</v>
      </c>
      <c r="M65" s="130">
        <v>1.6725785480315801E-2</v>
      </c>
      <c r="O65" s="129">
        <v>51</v>
      </c>
      <c r="P65" s="119">
        <v>0.52</v>
      </c>
      <c r="Q65" s="130">
        <v>3.5039476740834899E-3</v>
      </c>
    </row>
    <row r="66" spans="3:17" x14ac:dyDescent="0.25">
      <c r="C66" s="129">
        <v>52</v>
      </c>
      <c r="D66" s="118">
        <v>0.53</v>
      </c>
      <c r="E66" s="130">
        <v>2.1838036049326099E-3</v>
      </c>
      <c r="G66" s="129">
        <v>52</v>
      </c>
      <c r="H66" s="119">
        <v>0.53</v>
      </c>
      <c r="I66" s="130">
        <v>7.9606323321033904E-3</v>
      </c>
      <c r="K66" s="129">
        <v>52</v>
      </c>
      <c r="L66" s="119">
        <v>0.53</v>
      </c>
      <c r="M66" s="130">
        <v>1.48200355062527E-2</v>
      </c>
      <c r="O66" s="129">
        <v>52</v>
      </c>
      <c r="P66" s="119">
        <v>0.53</v>
      </c>
      <c r="Q66" s="130">
        <v>3.1075418772379599E-3</v>
      </c>
    </row>
    <row r="67" spans="3:17" x14ac:dyDescent="0.25">
      <c r="C67" s="129">
        <v>53</v>
      </c>
      <c r="D67" s="118">
        <v>0.54</v>
      </c>
      <c r="E67" s="130">
        <v>1.9016011483340401E-3</v>
      </c>
      <c r="G67" s="129">
        <v>53</v>
      </c>
      <c r="H67" s="119">
        <v>0.54</v>
      </c>
      <c r="I67" s="130">
        <v>6.8484797838007103E-3</v>
      </c>
      <c r="K67" s="129">
        <v>53</v>
      </c>
      <c r="L67" s="119">
        <v>0.54</v>
      </c>
      <c r="M67" s="130">
        <v>1.29290959403388E-2</v>
      </c>
      <c r="O67" s="129">
        <v>53</v>
      </c>
      <c r="P67" s="119">
        <v>0.54</v>
      </c>
      <c r="Q67" s="130">
        <v>2.7333166779060902E-3</v>
      </c>
    </row>
    <row r="68" spans="3:17" x14ac:dyDescent="0.25">
      <c r="C68" s="129">
        <v>54</v>
      </c>
      <c r="D68" s="118">
        <v>0.55000000000000004</v>
      </c>
      <c r="E68" s="130">
        <v>1.66817405461807E-3</v>
      </c>
      <c r="G68" s="129">
        <v>54</v>
      </c>
      <c r="H68" s="119">
        <v>0.55000000000000004</v>
      </c>
      <c r="I68" s="130">
        <v>5.9350680877129402E-3</v>
      </c>
      <c r="K68" s="129">
        <v>54</v>
      </c>
      <c r="L68" s="119">
        <v>0.55000000000000004</v>
      </c>
      <c r="M68" s="130">
        <v>1.1291150007791901E-2</v>
      </c>
      <c r="O68" s="129">
        <v>54</v>
      </c>
      <c r="P68" s="119">
        <v>0.55000000000000004</v>
      </c>
      <c r="Q68" s="130">
        <v>2.4060953083357099E-3</v>
      </c>
    </row>
    <row r="69" spans="3:17" x14ac:dyDescent="0.25">
      <c r="C69" s="129">
        <v>55</v>
      </c>
      <c r="D69" s="118">
        <v>0.56000000000000005</v>
      </c>
      <c r="E69" s="130">
        <v>1.4735201869716401E-3</v>
      </c>
      <c r="G69" s="129">
        <v>55</v>
      </c>
      <c r="H69" s="119">
        <v>0.56000000000000005</v>
      </c>
      <c r="I69" s="130">
        <v>5.19580631567445E-3</v>
      </c>
      <c r="K69" s="129">
        <v>55</v>
      </c>
      <c r="L69" s="119">
        <v>0.56000000000000005</v>
      </c>
      <c r="M69" s="130">
        <v>9.9681951775278197E-3</v>
      </c>
      <c r="O69" s="129">
        <v>55</v>
      </c>
      <c r="P69" s="119">
        <v>0.56000000000000005</v>
      </c>
      <c r="Q69" s="130">
        <v>2.1348119511565501E-3</v>
      </c>
    </row>
    <row r="70" spans="3:17" x14ac:dyDescent="0.25">
      <c r="C70" s="129">
        <v>56</v>
      </c>
      <c r="D70" s="118">
        <v>0.56999999999999995</v>
      </c>
      <c r="E70" s="130">
        <v>1.3166118922009801E-3</v>
      </c>
      <c r="G70" s="129">
        <v>56</v>
      </c>
      <c r="H70" s="119">
        <v>0.56999999999999995</v>
      </c>
      <c r="I70" s="130">
        <v>4.5958247171880703E-3</v>
      </c>
      <c r="K70" s="129">
        <v>56</v>
      </c>
      <c r="L70" s="119">
        <v>0.56999999999999995</v>
      </c>
      <c r="M70" s="130">
        <v>8.9389646620297008E-3</v>
      </c>
      <c r="O70" s="129">
        <v>56</v>
      </c>
      <c r="P70" s="119">
        <v>0.56999999999999995</v>
      </c>
      <c r="Q70" s="130">
        <v>1.9136234540720199E-3</v>
      </c>
    </row>
    <row r="71" spans="3:17" x14ac:dyDescent="0.25">
      <c r="C71" s="129">
        <v>57</v>
      </c>
      <c r="D71" s="118">
        <v>0.57999999999999996</v>
      </c>
      <c r="E71" s="130">
        <v>1.18355817252818E-3</v>
      </c>
      <c r="G71" s="129">
        <v>57</v>
      </c>
      <c r="H71" s="119">
        <v>0.57999999999999996</v>
      </c>
      <c r="I71" s="130">
        <v>4.1043588287540799E-3</v>
      </c>
      <c r="K71" s="129">
        <v>57</v>
      </c>
      <c r="L71" s="119">
        <v>0.57999999999999996</v>
      </c>
      <c r="M71" s="130">
        <v>8.0056834535554393E-3</v>
      </c>
      <c r="O71" s="129">
        <v>57</v>
      </c>
      <c r="P71" s="119">
        <v>0.57999999999999996</v>
      </c>
      <c r="Q71" s="130">
        <v>1.74724456206696E-3</v>
      </c>
    </row>
    <row r="72" spans="3:17" x14ac:dyDescent="0.25">
      <c r="C72" s="129">
        <v>58</v>
      </c>
      <c r="D72" s="118">
        <v>0.59</v>
      </c>
      <c r="E72" s="130">
        <v>1.11945386688478E-3</v>
      </c>
      <c r="G72" s="129">
        <v>58</v>
      </c>
      <c r="H72" s="119">
        <v>0.59</v>
      </c>
      <c r="I72" s="130">
        <v>3.69622448121852E-3</v>
      </c>
      <c r="K72" s="129">
        <v>58</v>
      </c>
      <c r="L72" s="119">
        <v>0.59</v>
      </c>
      <c r="M72" s="130">
        <v>7.2159610604521102E-3</v>
      </c>
      <c r="O72" s="129">
        <v>58</v>
      </c>
      <c r="P72" s="119">
        <v>0.59</v>
      </c>
      <c r="Q72" s="130">
        <v>1.61525158075789E-3</v>
      </c>
    </row>
    <row r="73" spans="3:17" x14ac:dyDescent="0.25">
      <c r="C73" s="129">
        <v>59</v>
      </c>
      <c r="D73" s="118">
        <v>0.6</v>
      </c>
      <c r="E73" s="130">
        <v>1.1197920872951901E-3</v>
      </c>
      <c r="G73" s="129">
        <v>59</v>
      </c>
      <c r="H73" s="119">
        <v>0.6</v>
      </c>
      <c r="I73" s="130">
        <v>3.35593114068998E-3</v>
      </c>
      <c r="K73" s="129">
        <v>59</v>
      </c>
      <c r="L73" s="119">
        <v>0.6</v>
      </c>
      <c r="M73" s="130">
        <v>6.4588761738757798E-3</v>
      </c>
      <c r="O73" s="129">
        <v>59</v>
      </c>
      <c r="P73" s="119">
        <v>0.6</v>
      </c>
      <c r="Q73" s="130">
        <v>1.49794756985787E-3</v>
      </c>
    </row>
    <row r="74" spans="3:17" x14ac:dyDescent="0.25">
      <c r="C74" s="129">
        <v>60</v>
      </c>
      <c r="D74" s="118">
        <v>0.61</v>
      </c>
      <c r="E74" s="130">
        <v>1.1016813728159699E-3</v>
      </c>
      <c r="G74" s="129">
        <v>60</v>
      </c>
      <c r="H74" s="119">
        <v>0.61</v>
      </c>
      <c r="I74" s="130">
        <v>3.0651156200027399E-3</v>
      </c>
      <c r="K74" s="129">
        <v>60</v>
      </c>
      <c r="L74" s="119">
        <v>0.61</v>
      </c>
      <c r="M74" s="130">
        <v>5.8012841866427701E-3</v>
      </c>
      <c r="O74" s="129">
        <v>60</v>
      </c>
      <c r="P74" s="119">
        <v>0.61</v>
      </c>
      <c r="Q74" s="130">
        <v>1.3852060085175501E-3</v>
      </c>
    </row>
    <row r="75" spans="3:17" x14ac:dyDescent="0.25">
      <c r="C75" s="129">
        <v>61</v>
      </c>
      <c r="D75" s="118">
        <v>0.62</v>
      </c>
      <c r="E75" s="130">
        <v>1.0643883472958599E-3</v>
      </c>
      <c r="G75" s="129">
        <v>61</v>
      </c>
      <c r="H75" s="119">
        <v>0.62</v>
      </c>
      <c r="I75" s="130">
        <v>2.8248636957288699E-3</v>
      </c>
      <c r="K75" s="129">
        <v>61</v>
      </c>
      <c r="L75" s="119">
        <v>0.62</v>
      </c>
      <c r="M75" s="130">
        <v>5.3365279627581499E-3</v>
      </c>
      <c r="O75" s="129">
        <v>61</v>
      </c>
      <c r="P75" s="119">
        <v>0.62</v>
      </c>
      <c r="Q75" s="130">
        <v>1.2720720268548701E-3</v>
      </c>
    </row>
    <row r="76" spans="3:17" x14ac:dyDescent="0.25">
      <c r="C76" s="129">
        <v>62</v>
      </c>
      <c r="D76" s="118">
        <v>0.63</v>
      </c>
      <c r="E76" s="130">
        <v>1.0095026005183499E-3</v>
      </c>
      <c r="G76" s="129">
        <v>62</v>
      </c>
      <c r="H76" s="119">
        <v>0.63</v>
      </c>
      <c r="I76" s="130">
        <v>2.6299868989115602E-3</v>
      </c>
      <c r="K76" s="129">
        <v>62</v>
      </c>
      <c r="L76" s="119">
        <v>0.63</v>
      </c>
      <c r="M76" s="130">
        <v>5.0879642132409201E-3</v>
      </c>
      <c r="O76" s="129">
        <v>62</v>
      </c>
      <c r="P76" s="119">
        <v>0.63</v>
      </c>
      <c r="Q76" s="130">
        <v>1.1639815551125099E-3</v>
      </c>
    </row>
    <row r="77" spans="3:17" x14ac:dyDescent="0.25">
      <c r="C77" s="129">
        <v>63</v>
      </c>
      <c r="D77" s="118">
        <v>0.64</v>
      </c>
      <c r="E77" s="130">
        <v>9.4065533957128004E-4</v>
      </c>
      <c r="G77" s="129">
        <v>63</v>
      </c>
      <c r="H77" s="119">
        <v>0.64</v>
      </c>
      <c r="I77" s="130">
        <v>2.4684119146909998E-3</v>
      </c>
      <c r="K77" s="129">
        <v>63</v>
      </c>
      <c r="L77" s="119">
        <v>0.64</v>
      </c>
      <c r="M77" s="130">
        <v>4.8425739256959203E-3</v>
      </c>
      <c r="O77" s="129">
        <v>63</v>
      </c>
      <c r="P77" s="119">
        <v>0.64</v>
      </c>
      <c r="Q77" s="130">
        <v>1.0933237475554099E-3</v>
      </c>
    </row>
    <row r="78" spans="3:17" x14ac:dyDescent="0.25">
      <c r="C78" s="129">
        <v>64</v>
      </c>
      <c r="D78" s="118">
        <v>0.65</v>
      </c>
      <c r="E78" s="130">
        <v>8.6245823823515304E-4</v>
      </c>
      <c r="G78" s="129">
        <v>64</v>
      </c>
      <c r="H78" s="119">
        <v>0.65</v>
      </c>
      <c r="I78" s="130">
        <v>2.3204813027918902E-3</v>
      </c>
      <c r="K78" s="129">
        <v>64</v>
      </c>
      <c r="L78" s="119">
        <v>0.65</v>
      </c>
      <c r="M78" s="130">
        <v>4.5767008312052803E-3</v>
      </c>
      <c r="O78" s="129">
        <v>64</v>
      </c>
      <c r="P78" s="119">
        <v>0.65</v>
      </c>
      <c r="Q78" s="130">
        <v>1.0158322624547499E-3</v>
      </c>
    </row>
    <row r="79" spans="3:17" x14ac:dyDescent="0.25">
      <c r="C79" s="129">
        <v>65</v>
      </c>
      <c r="D79" s="118">
        <v>0.66</v>
      </c>
      <c r="E79" s="130">
        <v>7.7952351215588797E-4</v>
      </c>
      <c r="G79" s="129">
        <v>65</v>
      </c>
      <c r="H79" s="119">
        <v>0.66</v>
      </c>
      <c r="I79" s="130">
        <v>2.1493965316673998E-3</v>
      </c>
      <c r="K79" s="129">
        <v>65</v>
      </c>
      <c r="L79" s="119">
        <v>0.66</v>
      </c>
      <c r="M79" s="130">
        <v>4.28449113113589E-3</v>
      </c>
      <c r="O79" s="129">
        <v>65</v>
      </c>
      <c r="P79" s="119">
        <v>0.66</v>
      </c>
      <c r="Q79" s="130">
        <v>9.5744214800977205E-4</v>
      </c>
    </row>
    <row r="80" spans="3:17" x14ac:dyDescent="0.25">
      <c r="C80" s="129">
        <v>66</v>
      </c>
      <c r="D80" s="118">
        <v>0.67</v>
      </c>
      <c r="E80" s="130">
        <v>6.9514938786587E-4</v>
      </c>
      <c r="G80" s="129">
        <v>66</v>
      </c>
      <c r="H80" s="119">
        <v>0.67</v>
      </c>
      <c r="I80" s="130">
        <v>2.0525049191887999E-3</v>
      </c>
      <c r="K80" s="129">
        <v>66</v>
      </c>
      <c r="L80" s="119">
        <v>0.67</v>
      </c>
      <c r="M80" s="130">
        <v>3.9712900788121596E-3</v>
      </c>
      <c r="O80" s="129">
        <v>66</v>
      </c>
      <c r="P80" s="119">
        <v>0.67</v>
      </c>
      <c r="Q80" s="130">
        <v>9.34281942602092E-4</v>
      </c>
    </row>
    <row r="81" spans="3:17" x14ac:dyDescent="0.25">
      <c r="C81" s="129">
        <v>67</v>
      </c>
      <c r="D81" s="118">
        <v>0.68</v>
      </c>
      <c r="E81" s="130">
        <v>6.2865377883047403E-4</v>
      </c>
      <c r="G81" s="129">
        <v>67</v>
      </c>
      <c r="H81" s="119">
        <v>0.68</v>
      </c>
      <c r="I81" s="130">
        <v>1.9746570210435401E-3</v>
      </c>
      <c r="K81" s="129">
        <v>67</v>
      </c>
      <c r="L81" s="119">
        <v>0.68</v>
      </c>
      <c r="M81" s="130">
        <v>3.8431422880598099E-3</v>
      </c>
      <c r="O81" s="129">
        <v>67</v>
      </c>
      <c r="P81" s="119">
        <v>0.68</v>
      </c>
      <c r="Q81" s="130">
        <v>9.0423971492653999E-4</v>
      </c>
    </row>
    <row r="82" spans="3:17" x14ac:dyDescent="0.25">
      <c r="C82" s="129">
        <v>68</v>
      </c>
      <c r="D82" s="118">
        <v>0.69</v>
      </c>
      <c r="E82" s="130">
        <v>5.6279714267638197E-4</v>
      </c>
      <c r="G82" s="129">
        <v>68</v>
      </c>
      <c r="H82" s="119">
        <v>0.69</v>
      </c>
      <c r="I82" s="130">
        <v>1.8979930202744199E-3</v>
      </c>
      <c r="K82" s="129">
        <v>68</v>
      </c>
      <c r="L82" s="119">
        <v>0.69</v>
      </c>
      <c r="M82" s="130">
        <v>3.6913834291191498E-3</v>
      </c>
      <c r="O82" s="129">
        <v>68</v>
      </c>
      <c r="P82" s="119">
        <v>0.69</v>
      </c>
      <c r="Q82" s="130">
        <v>8.6701944520674301E-4</v>
      </c>
    </row>
    <row r="83" spans="3:17" x14ac:dyDescent="0.25">
      <c r="C83" s="129">
        <v>69</v>
      </c>
      <c r="D83" s="118">
        <v>0.7</v>
      </c>
      <c r="E83" s="130">
        <v>5.1724537824898503E-4</v>
      </c>
      <c r="G83" s="129">
        <v>69</v>
      </c>
      <c r="H83" s="119">
        <v>0.7</v>
      </c>
      <c r="I83" s="130">
        <v>1.82264968819504E-3</v>
      </c>
      <c r="K83" s="129">
        <v>69</v>
      </c>
      <c r="L83" s="119">
        <v>0.7</v>
      </c>
      <c r="M83" s="130">
        <v>3.5141072842009798E-3</v>
      </c>
      <c r="O83" s="129">
        <v>69</v>
      </c>
      <c r="P83" s="119">
        <v>0.7</v>
      </c>
      <c r="Q83" s="130">
        <v>8.2315617844846902E-4</v>
      </c>
    </row>
    <row r="84" spans="3:17" x14ac:dyDescent="0.25">
      <c r="C84" s="129">
        <v>70</v>
      </c>
      <c r="D84" s="118">
        <v>0.71</v>
      </c>
      <c r="E84" s="130">
        <v>4.8134786931897301E-4</v>
      </c>
      <c r="G84" s="129">
        <v>70</v>
      </c>
      <c r="H84" s="119">
        <v>0.71</v>
      </c>
      <c r="I84" s="130">
        <v>1.74874892810371E-3</v>
      </c>
      <c r="K84" s="129">
        <v>70</v>
      </c>
      <c r="L84" s="119">
        <v>0.71</v>
      </c>
      <c r="M84" s="130">
        <v>3.3138156471915498E-3</v>
      </c>
      <c r="O84" s="129">
        <v>70</v>
      </c>
      <c r="P84" s="119">
        <v>0.71</v>
      </c>
      <c r="Q84" s="130">
        <v>7.7388571758132496E-4</v>
      </c>
    </row>
    <row r="85" spans="3:17" x14ac:dyDescent="0.25">
      <c r="C85" s="129">
        <v>71</v>
      </c>
      <c r="D85" s="118">
        <v>0.72</v>
      </c>
      <c r="E85" s="130">
        <v>4.52493585342193E-4</v>
      </c>
      <c r="G85" s="129">
        <v>71</v>
      </c>
      <c r="H85" s="119">
        <v>0.72</v>
      </c>
      <c r="I85" s="130">
        <v>1.67631505378942E-3</v>
      </c>
      <c r="K85" s="129">
        <v>71</v>
      </c>
      <c r="L85" s="119">
        <v>0.72</v>
      </c>
      <c r="M85" s="130">
        <v>3.11918962465195E-3</v>
      </c>
      <c r="O85" s="129">
        <v>71</v>
      </c>
      <c r="P85" s="119">
        <v>0.72</v>
      </c>
      <c r="Q85" s="130">
        <v>7.2081989999733104E-4</v>
      </c>
    </row>
    <row r="86" spans="3:17" x14ac:dyDescent="0.25">
      <c r="C86" s="129">
        <v>72</v>
      </c>
      <c r="D86" s="118">
        <v>0.73</v>
      </c>
      <c r="E86" s="130">
        <v>4.3688389325861302E-4</v>
      </c>
      <c r="G86" s="129">
        <v>72</v>
      </c>
      <c r="H86" s="119">
        <v>0.73</v>
      </c>
      <c r="I86" s="130">
        <v>1.6054475189661299E-3</v>
      </c>
      <c r="K86" s="129">
        <v>72</v>
      </c>
      <c r="L86" s="119">
        <v>0.73</v>
      </c>
      <c r="M86" s="130">
        <v>3.0131962674861501E-3</v>
      </c>
      <c r="O86" s="129">
        <v>72</v>
      </c>
      <c r="P86" s="119">
        <v>0.73</v>
      </c>
      <c r="Q86" s="130">
        <v>6.9125689288051996E-4</v>
      </c>
    </row>
    <row r="87" spans="3:17" x14ac:dyDescent="0.25">
      <c r="C87" s="129">
        <v>73</v>
      </c>
      <c r="D87" s="118">
        <v>0.74</v>
      </c>
      <c r="E87" s="130">
        <v>4.2160718086702102E-4</v>
      </c>
      <c r="G87" s="129">
        <v>73</v>
      </c>
      <c r="H87" s="119">
        <v>0.74</v>
      </c>
      <c r="I87" s="130">
        <v>1.53610077079884E-3</v>
      </c>
      <c r="K87" s="129">
        <v>73</v>
      </c>
      <c r="L87" s="119">
        <v>0.74</v>
      </c>
      <c r="M87" s="130">
        <v>2.9158516943420601E-3</v>
      </c>
      <c r="O87" s="129">
        <v>73</v>
      </c>
      <c r="P87" s="119">
        <v>0.74</v>
      </c>
      <c r="Q87" s="130">
        <v>6.8682012650816396E-4</v>
      </c>
    </row>
    <row r="88" spans="3:17" x14ac:dyDescent="0.25">
      <c r="C88" s="129">
        <v>74</v>
      </c>
      <c r="D88" s="118">
        <v>0.75</v>
      </c>
      <c r="E88" s="130">
        <v>4.0666255448726097E-4</v>
      </c>
      <c r="G88" s="129">
        <v>74</v>
      </c>
      <c r="H88" s="119">
        <v>0.75</v>
      </c>
      <c r="I88" s="130">
        <v>1.4683365738541599E-3</v>
      </c>
      <c r="K88" s="129">
        <v>74</v>
      </c>
      <c r="L88" s="119">
        <v>0.75</v>
      </c>
      <c r="M88" s="130">
        <v>2.8711334828055101E-3</v>
      </c>
      <c r="O88" s="129">
        <v>74</v>
      </c>
      <c r="P88" s="119">
        <v>0.75</v>
      </c>
      <c r="Q88" s="130">
        <v>6.7650051549087602E-4</v>
      </c>
    </row>
    <row r="89" spans="3:17" x14ac:dyDescent="0.25">
      <c r="C89" s="129">
        <v>75</v>
      </c>
      <c r="D89" s="118">
        <v>0.76</v>
      </c>
      <c r="E89" s="130">
        <v>3.9674501129717402E-4</v>
      </c>
      <c r="G89" s="129">
        <v>75</v>
      </c>
      <c r="H89" s="119">
        <v>0.76</v>
      </c>
      <c r="I89" s="130">
        <v>1.40209991815112E-3</v>
      </c>
      <c r="K89" s="129">
        <v>75</v>
      </c>
      <c r="L89" s="119">
        <v>0.76</v>
      </c>
      <c r="M89" s="130">
        <v>2.8106088288671199E-3</v>
      </c>
      <c r="O89" s="129">
        <v>75</v>
      </c>
      <c r="P89" s="119">
        <v>0.76</v>
      </c>
      <c r="Q89" s="130">
        <v>6.5947784473700799E-4</v>
      </c>
    </row>
    <row r="90" spans="3:17" x14ac:dyDescent="0.25">
      <c r="C90" s="129">
        <v>76</v>
      </c>
      <c r="D90" s="118">
        <v>0.77</v>
      </c>
      <c r="E90" s="130">
        <v>3.9613519201201299E-4</v>
      </c>
      <c r="G90" s="129">
        <v>76</v>
      </c>
      <c r="H90" s="119">
        <v>0.77</v>
      </c>
      <c r="I90" s="130">
        <v>1.3374158432398701E-3</v>
      </c>
      <c r="K90" s="129">
        <v>76</v>
      </c>
      <c r="L90" s="119">
        <v>0.77</v>
      </c>
      <c r="M90" s="130">
        <v>2.7343031419356798E-3</v>
      </c>
      <c r="O90" s="129">
        <v>76</v>
      </c>
      <c r="P90" s="119">
        <v>0.77</v>
      </c>
      <c r="Q90" s="130">
        <v>6.3595643259549504E-4</v>
      </c>
    </row>
    <row r="91" spans="3:17" x14ac:dyDescent="0.25">
      <c r="C91" s="129">
        <v>77</v>
      </c>
      <c r="D91" s="118">
        <v>0.78</v>
      </c>
      <c r="E91" s="130">
        <v>3.9502714941737398E-4</v>
      </c>
      <c r="G91" s="129">
        <v>77</v>
      </c>
      <c r="H91" s="119">
        <v>0.78</v>
      </c>
      <c r="I91" s="130">
        <v>1.2742461399335801E-3</v>
      </c>
      <c r="K91" s="129">
        <v>77</v>
      </c>
      <c r="L91" s="119">
        <v>0.78</v>
      </c>
      <c r="M91" s="130">
        <v>2.6429295068143401E-3</v>
      </c>
      <c r="O91" s="129">
        <v>77</v>
      </c>
      <c r="P91" s="119">
        <v>0.78</v>
      </c>
      <c r="Q91" s="130">
        <v>6.0692833647888898E-4</v>
      </c>
    </row>
    <row r="92" spans="3:17" x14ac:dyDescent="0.25">
      <c r="C92" s="129">
        <v>78</v>
      </c>
      <c r="D92" s="118">
        <v>0.79</v>
      </c>
      <c r="E92" s="130">
        <v>3.9304963741954599E-4</v>
      </c>
      <c r="G92" s="129">
        <v>78</v>
      </c>
      <c r="H92" s="119">
        <v>0.79</v>
      </c>
      <c r="I92" s="130">
        <v>1.21863610175432E-3</v>
      </c>
      <c r="K92" s="129">
        <v>78</v>
      </c>
      <c r="L92" s="119">
        <v>0.79</v>
      </c>
      <c r="M92" s="130">
        <v>2.5378841671806398E-3</v>
      </c>
      <c r="O92" s="129">
        <v>78</v>
      </c>
      <c r="P92" s="119">
        <v>0.79</v>
      </c>
      <c r="Q92" s="130">
        <v>5.7391161061862801E-4</v>
      </c>
    </row>
    <row r="93" spans="3:17" x14ac:dyDescent="0.25">
      <c r="C93" s="129">
        <v>79</v>
      </c>
      <c r="D93" s="118">
        <v>0.8</v>
      </c>
      <c r="E93" s="130">
        <v>3.9005154549468798E-4</v>
      </c>
      <c r="G93" s="129">
        <v>79</v>
      </c>
      <c r="H93" s="119">
        <v>0.8</v>
      </c>
      <c r="I93" s="130">
        <v>1.1990694673923901E-3</v>
      </c>
      <c r="K93" s="129">
        <v>79</v>
      </c>
      <c r="L93" s="119">
        <v>0.8</v>
      </c>
      <c r="M93" s="130">
        <v>2.4304475743101798E-3</v>
      </c>
      <c r="O93" s="129">
        <v>79</v>
      </c>
      <c r="P93" s="119">
        <v>0.8</v>
      </c>
      <c r="Q93" s="130">
        <v>5.3867874356223003E-4</v>
      </c>
    </row>
    <row r="94" spans="3:17" x14ac:dyDescent="0.25">
      <c r="C94" s="129">
        <v>80</v>
      </c>
      <c r="D94" s="118">
        <v>0.81</v>
      </c>
      <c r="E94" s="130">
        <v>3.8599328815342099E-4</v>
      </c>
      <c r="G94" s="129">
        <v>80</v>
      </c>
      <c r="H94" s="119">
        <v>0.81</v>
      </c>
      <c r="I94" s="130">
        <v>1.1799835384852899E-3</v>
      </c>
      <c r="K94" s="129">
        <v>80</v>
      </c>
      <c r="L94" s="119">
        <v>0.81</v>
      </c>
      <c r="M94" s="130">
        <v>2.4168483840043302E-3</v>
      </c>
      <c r="O94" s="129">
        <v>80</v>
      </c>
      <c r="P94" s="119">
        <v>0.81</v>
      </c>
      <c r="Q94" s="130">
        <v>5.0306623290594999E-4</v>
      </c>
    </row>
    <row r="95" spans="3:17" x14ac:dyDescent="0.25">
      <c r="C95" s="129">
        <v>81</v>
      </c>
      <c r="D95" s="118">
        <v>0.82</v>
      </c>
      <c r="E95" s="130">
        <v>3.8089980211046401E-4</v>
      </c>
      <c r="G95" s="129">
        <v>81</v>
      </c>
      <c r="H95" s="119">
        <v>0.82</v>
      </c>
      <c r="I95" s="130">
        <v>1.16128305572168E-3</v>
      </c>
      <c r="K95" s="129">
        <v>81</v>
      </c>
      <c r="L95" s="119">
        <v>0.82</v>
      </c>
      <c r="M95" s="130">
        <v>2.39295853610053E-3</v>
      </c>
      <c r="O95" s="129">
        <v>81</v>
      </c>
      <c r="P95" s="119">
        <v>0.82</v>
      </c>
      <c r="Q95" s="130">
        <v>4.6874985359125201E-4</v>
      </c>
    </row>
    <row r="96" spans="3:17" x14ac:dyDescent="0.25">
      <c r="C96" s="129">
        <v>82</v>
      </c>
      <c r="D96" s="118">
        <v>0.83</v>
      </c>
      <c r="E96" s="130">
        <v>3.7483593087209199E-4</v>
      </c>
      <c r="G96" s="129">
        <v>82</v>
      </c>
      <c r="H96" s="119">
        <v>0.83</v>
      </c>
      <c r="I96" s="130">
        <v>1.14294865920003E-3</v>
      </c>
      <c r="K96" s="129">
        <v>82</v>
      </c>
      <c r="L96" s="119">
        <v>0.83</v>
      </c>
      <c r="M96" s="130">
        <v>2.35911386149682E-3</v>
      </c>
      <c r="O96" s="129">
        <v>82</v>
      </c>
      <c r="P96" s="119">
        <v>0.83</v>
      </c>
      <c r="Q96" s="130">
        <v>4.5851011362727699E-4</v>
      </c>
    </row>
    <row r="97" spans="3:17" x14ac:dyDescent="0.25">
      <c r="C97" s="129">
        <v>83</v>
      </c>
      <c r="D97" s="118">
        <v>0.84</v>
      </c>
      <c r="E97" s="130">
        <v>3.6786978052992698E-4</v>
      </c>
      <c r="G97" s="129">
        <v>83</v>
      </c>
      <c r="H97" s="119">
        <v>0.84</v>
      </c>
      <c r="I97" s="130">
        <v>1.1248969679061201E-3</v>
      </c>
      <c r="K97" s="129">
        <v>83</v>
      </c>
      <c r="L97" s="119">
        <v>0.84</v>
      </c>
      <c r="M97" s="130">
        <v>2.3157499230860501E-3</v>
      </c>
      <c r="O97" s="129">
        <v>83</v>
      </c>
      <c r="P97" s="119">
        <v>0.84</v>
      </c>
      <c r="Q97" s="130">
        <v>4.5072253246448198E-4</v>
      </c>
    </row>
    <row r="98" spans="3:17" x14ac:dyDescent="0.25">
      <c r="C98" s="129">
        <v>84</v>
      </c>
      <c r="D98" s="118">
        <v>0.85</v>
      </c>
      <c r="E98" s="130">
        <v>3.6007896347689799E-4</v>
      </c>
      <c r="G98" s="129">
        <v>84</v>
      </c>
      <c r="H98" s="119">
        <v>0.85</v>
      </c>
      <c r="I98" s="130">
        <v>1.1071070717107801E-3</v>
      </c>
      <c r="K98" s="129">
        <v>84</v>
      </c>
      <c r="L98" s="119">
        <v>0.85</v>
      </c>
      <c r="M98" s="130">
        <v>2.2635953987707501E-3</v>
      </c>
      <c r="O98" s="129">
        <v>84</v>
      </c>
      <c r="P98" s="119">
        <v>0.85</v>
      </c>
      <c r="Q98" s="130">
        <v>4.3962282017984898E-4</v>
      </c>
    </row>
    <row r="99" spans="3:17" x14ac:dyDescent="0.25">
      <c r="C99" s="129">
        <v>85</v>
      </c>
      <c r="D99" s="118">
        <v>0.86</v>
      </c>
      <c r="E99" s="130">
        <v>3.5155541176972501E-4</v>
      </c>
      <c r="G99" s="129">
        <v>85</v>
      </c>
      <c r="H99" s="119">
        <v>0.86</v>
      </c>
      <c r="I99" s="130">
        <v>1.0895405701624201E-3</v>
      </c>
      <c r="K99" s="129">
        <v>85</v>
      </c>
      <c r="L99" s="119">
        <v>0.86</v>
      </c>
      <c r="M99" s="130">
        <v>2.2034765940880199E-3</v>
      </c>
      <c r="O99" s="129">
        <v>85</v>
      </c>
      <c r="P99" s="119">
        <v>0.86</v>
      </c>
      <c r="Q99" s="130">
        <v>4.2572568648548999E-4</v>
      </c>
    </row>
    <row r="100" spans="3:17" x14ac:dyDescent="0.25">
      <c r="C100" s="129">
        <v>86</v>
      </c>
      <c r="D100" s="118">
        <v>0.87</v>
      </c>
      <c r="E100" s="130">
        <v>3.42374008198927E-4</v>
      </c>
      <c r="G100" s="129">
        <v>86</v>
      </c>
      <c r="H100" s="119">
        <v>0.87</v>
      </c>
      <c r="I100" s="130">
        <v>1.07215351498378E-3</v>
      </c>
      <c r="K100" s="129">
        <v>86</v>
      </c>
      <c r="L100" s="119">
        <v>0.87</v>
      </c>
      <c r="M100" s="130">
        <v>2.1363214122728002E-3</v>
      </c>
      <c r="O100" s="129">
        <v>86</v>
      </c>
      <c r="P100" s="119">
        <v>0.87</v>
      </c>
      <c r="Q100" s="130">
        <v>4.0965015106777901E-4</v>
      </c>
    </row>
    <row r="101" spans="3:17" x14ac:dyDescent="0.25">
      <c r="C101" s="129">
        <v>87</v>
      </c>
      <c r="D101" s="118">
        <v>0.88</v>
      </c>
      <c r="E101" s="130">
        <v>3.3262156420155701E-4</v>
      </c>
      <c r="G101" s="129">
        <v>87</v>
      </c>
      <c r="H101" s="119">
        <v>0.88</v>
      </c>
      <c r="I101" s="130">
        <v>1.0549217071131301E-3</v>
      </c>
      <c r="K101" s="129">
        <v>87</v>
      </c>
      <c r="L101" s="119">
        <v>0.88</v>
      </c>
      <c r="M101" s="130">
        <v>2.0630625908461199E-3</v>
      </c>
      <c r="O101" s="129">
        <v>87</v>
      </c>
      <c r="P101" s="119">
        <v>0.88</v>
      </c>
      <c r="Q101" s="130">
        <v>3.92097897344257E-4</v>
      </c>
    </row>
    <row r="102" spans="3:17" x14ac:dyDescent="0.25">
      <c r="C102" s="129">
        <v>88</v>
      </c>
      <c r="D102" s="118">
        <v>0.89</v>
      </c>
      <c r="E102" s="130">
        <v>3.2237754494008198E-4</v>
      </c>
      <c r="G102" s="129">
        <v>88</v>
      </c>
      <c r="H102" s="119">
        <v>0.89</v>
      </c>
      <c r="I102" s="130">
        <v>1.03783239977219E-3</v>
      </c>
      <c r="K102" s="129">
        <v>88</v>
      </c>
      <c r="L102" s="119">
        <v>0.89</v>
      </c>
      <c r="M102" s="130">
        <v>1.98453677363949E-3</v>
      </c>
      <c r="O102" s="129">
        <v>88</v>
      </c>
      <c r="P102" s="119">
        <v>0.89</v>
      </c>
      <c r="Q102" s="130">
        <v>3.7377948823505002E-4</v>
      </c>
    </row>
    <row r="103" spans="3:17" x14ac:dyDescent="0.25">
      <c r="C103" s="129">
        <v>89</v>
      </c>
      <c r="D103" s="118">
        <v>0.9</v>
      </c>
      <c r="E103" s="130">
        <v>3.1173323668861903E-4</v>
      </c>
      <c r="G103" s="129">
        <v>89</v>
      </c>
      <c r="H103" s="119">
        <v>0.9</v>
      </c>
      <c r="I103" s="130">
        <v>1.0208648236220599E-3</v>
      </c>
      <c r="K103" s="129">
        <v>89</v>
      </c>
      <c r="L103" s="119">
        <v>0.9</v>
      </c>
      <c r="M103" s="130">
        <v>1.9015805286740201E-3</v>
      </c>
      <c r="O103" s="129">
        <v>89</v>
      </c>
      <c r="P103" s="119">
        <v>0.9</v>
      </c>
      <c r="Q103" s="130">
        <v>3.58564208940655E-4</v>
      </c>
    </row>
    <row r="104" spans="3:17" x14ac:dyDescent="0.25">
      <c r="C104" s="129">
        <v>90</v>
      </c>
      <c r="D104" s="118">
        <v>0.91</v>
      </c>
      <c r="E104" s="130">
        <v>3.00753744844661E-4</v>
      </c>
      <c r="G104" s="129">
        <v>90</v>
      </c>
      <c r="H104" s="119">
        <v>0.91</v>
      </c>
      <c r="I104" s="130">
        <v>1.0039967142290199E-3</v>
      </c>
      <c r="K104" s="129">
        <v>90</v>
      </c>
      <c r="L104" s="119">
        <v>0.91</v>
      </c>
      <c r="M104" s="130">
        <v>1.8908814475057799E-3</v>
      </c>
      <c r="O104" s="129">
        <v>90</v>
      </c>
      <c r="P104" s="119">
        <v>0.91</v>
      </c>
      <c r="Q104" s="130">
        <v>3.4714523007160102E-4</v>
      </c>
    </row>
    <row r="105" spans="3:17" x14ac:dyDescent="0.25">
      <c r="C105" s="129">
        <v>91</v>
      </c>
      <c r="D105" s="118">
        <v>0.92</v>
      </c>
      <c r="E105" s="130">
        <v>2.8951696898608698E-4</v>
      </c>
      <c r="G105" s="129">
        <v>91</v>
      </c>
      <c r="H105" s="119">
        <v>0.92</v>
      </c>
      <c r="I105" s="130">
        <v>9.8721663533938892E-4</v>
      </c>
      <c r="K105" s="129">
        <v>91</v>
      </c>
      <c r="L105" s="119">
        <v>0.92</v>
      </c>
      <c r="M105" s="130">
        <v>1.89725490466354E-3</v>
      </c>
      <c r="O105" s="129">
        <v>91</v>
      </c>
      <c r="P105" s="119">
        <v>0.92</v>
      </c>
      <c r="Q105" s="130">
        <v>3.3537103403986598E-4</v>
      </c>
    </row>
    <row r="106" spans="3:17" x14ac:dyDescent="0.25">
      <c r="C106" s="129">
        <v>92</v>
      </c>
      <c r="D106" s="118">
        <v>0.93</v>
      </c>
      <c r="E106" s="130">
        <v>2.7809260482477302E-4</v>
      </c>
      <c r="G106" s="129">
        <v>92</v>
      </c>
      <c r="H106" s="119">
        <v>0.93</v>
      </c>
      <c r="I106" s="130">
        <v>9.7051556443262296E-4</v>
      </c>
      <c r="K106" s="129">
        <v>92</v>
      </c>
      <c r="L106" s="119">
        <v>0.93</v>
      </c>
      <c r="M106" s="130">
        <v>1.8987057079841701E-3</v>
      </c>
      <c r="O106" s="129">
        <v>92</v>
      </c>
      <c r="P106" s="119">
        <v>0.93</v>
      </c>
      <c r="Q106" s="130">
        <v>3.2398155685283098E-4</v>
      </c>
    </row>
    <row r="107" spans="3:17" x14ac:dyDescent="0.25">
      <c r="C107" s="129">
        <v>93</v>
      </c>
      <c r="D107" s="118">
        <v>0.94</v>
      </c>
      <c r="E107" s="130">
        <v>2.6654265069583601E-4</v>
      </c>
      <c r="G107" s="129">
        <v>93</v>
      </c>
      <c r="H107" s="119">
        <v>0.94</v>
      </c>
      <c r="I107" s="130">
        <v>9.5388714637080604E-4</v>
      </c>
      <c r="K107" s="129">
        <v>93</v>
      </c>
      <c r="L107" s="119">
        <v>0.94</v>
      </c>
      <c r="M107" s="130">
        <v>1.8954275363816801E-3</v>
      </c>
      <c r="O107" s="129">
        <v>93</v>
      </c>
      <c r="P107" s="119">
        <v>0.94</v>
      </c>
      <c r="Q107" s="130">
        <v>3.1553655244699797E-4</v>
      </c>
    </row>
    <row r="108" spans="3:17" x14ac:dyDescent="0.25">
      <c r="C108" s="129">
        <v>94</v>
      </c>
      <c r="D108" s="118">
        <v>0.95</v>
      </c>
      <c r="E108" s="130">
        <v>2.54935010093948E-4</v>
      </c>
      <c r="G108" s="129">
        <v>94</v>
      </c>
      <c r="H108" s="119">
        <v>0.95</v>
      </c>
      <c r="I108" s="130">
        <v>9.3732707860778202E-4</v>
      </c>
      <c r="K108" s="129">
        <v>94</v>
      </c>
      <c r="L108" s="119">
        <v>0.95</v>
      </c>
      <c r="M108" s="130">
        <v>1.8876482818773899E-3</v>
      </c>
      <c r="O108" s="129">
        <v>94</v>
      </c>
      <c r="P108" s="119">
        <v>0.95</v>
      </c>
      <c r="Q108" s="130">
        <v>3.1085719038762298E-4</v>
      </c>
    </row>
    <row r="109" spans="3:17" x14ac:dyDescent="0.25">
      <c r="C109" s="129">
        <v>95</v>
      </c>
      <c r="D109" s="118">
        <v>0.96</v>
      </c>
      <c r="E109" s="130">
        <v>2.4331806494275201E-4</v>
      </c>
      <c r="G109" s="129">
        <v>95</v>
      </c>
      <c r="H109" s="119">
        <v>0.96</v>
      </c>
      <c r="I109" s="130">
        <v>9.2083255902322301E-4</v>
      </c>
      <c r="K109" s="129">
        <v>95</v>
      </c>
      <c r="L109" s="119">
        <v>0.96</v>
      </c>
      <c r="M109" s="130">
        <v>1.87563300693916E-3</v>
      </c>
      <c r="O109" s="129">
        <v>95</v>
      </c>
      <c r="P109" s="119">
        <v>0.96</v>
      </c>
      <c r="Q109" s="130">
        <v>3.0488187490630199E-4</v>
      </c>
    </row>
    <row r="110" spans="3:17" x14ac:dyDescent="0.25">
      <c r="C110" s="129">
        <v>96</v>
      </c>
      <c r="D110" s="118">
        <v>0.97</v>
      </c>
      <c r="E110" s="130">
        <v>2.3413472827508801E-4</v>
      </c>
      <c r="G110" s="129">
        <v>96</v>
      </c>
      <c r="H110" s="119">
        <v>0.97</v>
      </c>
      <c r="I110" s="130">
        <v>9.0440207218460303E-4</v>
      </c>
      <c r="K110" s="129">
        <v>96</v>
      </c>
      <c r="L110" s="119">
        <v>0.97</v>
      </c>
      <c r="M110" s="130">
        <v>1.85969326531875E-3</v>
      </c>
      <c r="O110" s="129">
        <v>96</v>
      </c>
      <c r="P110" s="119">
        <v>0.97</v>
      </c>
      <c r="Q110" s="130">
        <v>2.9963080717395902E-4</v>
      </c>
    </row>
    <row r="111" spans="3:17" x14ac:dyDescent="0.25">
      <c r="C111" s="129">
        <v>97</v>
      </c>
      <c r="D111" s="118">
        <v>0.98</v>
      </c>
      <c r="E111" s="130">
        <v>2.2905118653127101E-4</v>
      </c>
      <c r="G111" s="129">
        <v>97</v>
      </c>
      <c r="H111" s="119">
        <v>0.98</v>
      </c>
      <c r="I111" s="130">
        <v>8.8803519470965304E-4</v>
      </c>
      <c r="K111" s="129">
        <v>97</v>
      </c>
      <c r="L111" s="119">
        <v>0.98</v>
      </c>
      <c r="M111" s="130">
        <v>1.8400591116966201E-3</v>
      </c>
      <c r="O111" s="129">
        <v>97</v>
      </c>
      <c r="P111" s="119">
        <v>0.98</v>
      </c>
      <c r="Q111" s="130">
        <v>2.9328986422996501E-4</v>
      </c>
    </row>
    <row r="112" spans="3:17" x14ac:dyDescent="0.25">
      <c r="C112" s="129">
        <v>98</v>
      </c>
      <c r="D112" s="118">
        <v>0.99</v>
      </c>
      <c r="E112" s="130">
        <v>2.2405707806771001E-4</v>
      </c>
      <c r="G112" s="129">
        <v>98</v>
      </c>
      <c r="H112" s="119">
        <v>0.99</v>
      </c>
      <c r="I112" s="130">
        <v>8.7173774512962004E-4</v>
      </c>
      <c r="K112" s="129">
        <v>98</v>
      </c>
      <c r="L112" s="119">
        <v>0.99</v>
      </c>
      <c r="M112" s="130">
        <v>1.81705171822934E-3</v>
      </c>
      <c r="O112" s="129">
        <v>98</v>
      </c>
      <c r="P112" s="119">
        <v>0.99</v>
      </c>
      <c r="Q112" s="130">
        <v>2.89131802575805E-4</v>
      </c>
    </row>
    <row r="113" spans="3:17" x14ac:dyDescent="0.25">
      <c r="C113" s="129">
        <v>99</v>
      </c>
      <c r="D113" s="118">
        <v>1</v>
      </c>
      <c r="E113" s="130">
        <v>2.19155904775058E-4</v>
      </c>
      <c r="G113" s="129">
        <v>99</v>
      </c>
      <c r="H113" s="119">
        <v>1</v>
      </c>
      <c r="I113" s="130">
        <v>8.5551465039193002E-4</v>
      </c>
      <c r="K113" s="129">
        <v>99</v>
      </c>
      <c r="L113" s="119">
        <v>1</v>
      </c>
      <c r="M113" s="130">
        <v>1.79095055390701E-3</v>
      </c>
      <c r="O113" s="129">
        <v>99</v>
      </c>
      <c r="P113" s="119">
        <v>1</v>
      </c>
      <c r="Q113" s="130">
        <v>2.89825408301157E-4</v>
      </c>
    </row>
    <row r="114" spans="3:17" x14ac:dyDescent="0.25">
      <c r="C114" s="129">
        <v>100</v>
      </c>
      <c r="D114" s="118">
        <v>1.01</v>
      </c>
      <c r="E114" s="130">
        <v>2.1434797896035501E-4</v>
      </c>
      <c r="G114" s="129">
        <v>100</v>
      </c>
      <c r="H114" s="119">
        <v>1.01</v>
      </c>
      <c r="I114" s="130">
        <v>8.39360669562755E-4</v>
      </c>
      <c r="K114" s="129">
        <v>100</v>
      </c>
      <c r="L114" s="119">
        <v>1.01</v>
      </c>
      <c r="M114" s="130">
        <v>1.76200760082374E-3</v>
      </c>
      <c r="O114" s="129">
        <v>100</v>
      </c>
      <c r="P114" s="119">
        <v>1.01</v>
      </c>
      <c r="Q114" s="130">
        <v>2.9179145311773502E-4</v>
      </c>
    </row>
    <row r="115" spans="3:17" x14ac:dyDescent="0.25">
      <c r="C115" s="129">
        <v>101</v>
      </c>
      <c r="D115" s="118">
        <v>1.02</v>
      </c>
      <c r="E115" s="130">
        <v>2.0963059486742199E-4</v>
      </c>
      <c r="G115" s="129">
        <v>101</v>
      </c>
      <c r="H115" s="119">
        <v>1.02</v>
      </c>
      <c r="I115" s="130">
        <v>8.2327806949125996E-4</v>
      </c>
      <c r="K115" s="129">
        <v>101</v>
      </c>
      <c r="L115" s="119">
        <v>1.02</v>
      </c>
      <c r="M115" s="130">
        <v>1.73055172442762E-3</v>
      </c>
      <c r="O115" s="129">
        <v>101</v>
      </c>
      <c r="P115" s="119">
        <v>1.02</v>
      </c>
      <c r="Q115" s="130">
        <v>2.9463436401683501E-4</v>
      </c>
    </row>
    <row r="116" spans="3:17" x14ac:dyDescent="0.25">
      <c r="C116" s="129">
        <v>102</v>
      </c>
      <c r="D116" s="118">
        <v>1.03</v>
      </c>
      <c r="E116" s="130">
        <v>2.0500388155373701E-4</v>
      </c>
      <c r="G116" s="129">
        <v>102</v>
      </c>
      <c r="H116" s="119">
        <v>1.03</v>
      </c>
      <c r="I116" s="130">
        <v>8.0727087403412797E-4</v>
      </c>
      <c r="K116" s="129">
        <v>102</v>
      </c>
      <c r="L116" s="119">
        <v>1.03</v>
      </c>
      <c r="M116" s="130">
        <v>1.6968012248812401E-3</v>
      </c>
      <c r="O116" s="129">
        <v>102</v>
      </c>
      <c r="P116" s="119">
        <v>1.03</v>
      </c>
      <c r="Q116" s="130">
        <v>2.9794398952059698E-4</v>
      </c>
    </row>
    <row r="117" spans="3:17" x14ac:dyDescent="0.25">
      <c r="C117" s="129">
        <v>103</v>
      </c>
      <c r="D117" s="118">
        <v>1.04</v>
      </c>
      <c r="E117" s="130">
        <v>2.0327236237417399E-4</v>
      </c>
      <c r="G117" s="129">
        <v>103</v>
      </c>
      <c r="H117" s="119">
        <v>1.04</v>
      </c>
      <c r="I117" s="130">
        <v>7.9136180840198996E-4</v>
      </c>
      <c r="K117" s="129">
        <v>103</v>
      </c>
      <c r="L117" s="119">
        <v>1.04</v>
      </c>
      <c r="M117" s="130">
        <v>1.66101144749055E-3</v>
      </c>
      <c r="O117" s="129">
        <v>103</v>
      </c>
      <c r="P117" s="119">
        <v>1.04</v>
      </c>
      <c r="Q117" s="130">
        <v>3.0131920847844201E-4</v>
      </c>
    </row>
    <row r="118" spans="3:17" x14ac:dyDescent="0.25">
      <c r="C118" s="129">
        <v>104</v>
      </c>
      <c r="D118" s="118">
        <v>1.05</v>
      </c>
      <c r="E118" s="130">
        <v>2.0615663856134501E-4</v>
      </c>
      <c r="G118" s="129">
        <v>104</v>
      </c>
      <c r="H118" s="119">
        <v>1.05</v>
      </c>
      <c r="I118" s="130">
        <v>7.7553435639393003E-4</v>
      </c>
      <c r="K118" s="129">
        <v>104</v>
      </c>
      <c r="L118" s="119">
        <v>1.05</v>
      </c>
      <c r="M118" s="130">
        <v>1.6234556155944201E-3</v>
      </c>
      <c r="O118" s="129">
        <v>104</v>
      </c>
      <c r="P118" s="119">
        <v>1.05</v>
      </c>
      <c r="Q118" s="130">
        <v>3.0439363607593202E-4</v>
      </c>
    </row>
    <row r="119" spans="3:17" x14ac:dyDescent="0.25">
      <c r="C119" s="129">
        <v>105</v>
      </c>
      <c r="D119" s="118">
        <v>1.06</v>
      </c>
      <c r="E119" s="130">
        <v>2.0857447764535699E-4</v>
      </c>
      <c r="G119" s="129">
        <v>105</v>
      </c>
      <c r="H119" s="119">
        <v>1.06</v>
      </c>
      <c r="I119" s="130">
        <v>7.5979661758603502E-4</v>
      </c>
      <c r="K119" s="129">
        <v>105</v>
      </c>
      <c r="L119" s="119">
        <v>1.06</v>
      </c>
      <c r="M119" s="130">
        <v>1.58435209205807E-3</v>
      </c>
      <c r="O119" s="129">
        <v>105</v>
      </c>
      <c r="P119" s="119">
        <v>1.06</v>
      </c>
      <c r="Q119" s="130">
        <v>3.0686801041517801E-4</v>
      </c>
    </row>
    <row r="120" spans="3:17" x14ac:dyDescent="0.25">
      <c r="C120" s="129">
        <v>106</v>
      </c>
      <c r="D120" s="118">
        <v>1.07</v>
      </c>
      <c r="E120" s="130">
        <v>2.1038087537991401E-4</v>
      </c>
      <c r="G120" s="129">
        <v>106</v>
      </c>
      <c r="H120" s="119">
        <v>1.07</v>
      </c>
      <c r="I120" s="130">
        <v>7.4416990897088503E-4</v>
      </c>
      <c r="K120" s="129">
        <v>106</v>
      </c>
      <c r="L120" s="119">
        <v>1.07</v>
      </c>
      <c r="M120" s="130">
        <v>1.54391342457835E-3</v>
      </c>
      <c r="O120" s="129">
        <v>106</v>
      </c>
      <c r="P120" s="119">
        <v>1.07</v>
      </c>
      <c r="Q120" s="130">
        <v>3.0849194363105501E-4</v>
      </c>
    </row>
    <row r="121" spans="3:17" x14ac:dyDescent="0.25">
      <c r="C121" s="129">
        <v>107</v>
      </c>
      <c r="D121" s="118">
        <v>1.08</v>
      </c>
      <c r="E121" s="130">
        <v>2.1150562726937499E-4</v>
      </c>
      <c r="G121" s="129">
        <v>107</v>
      </c>
      <c r="H121" s="119">
        <v>1.08</v>
      </c>
      <c r="I121" s="130">
        <v>7.2863575327855297E-4</v>
      </c>
      <c r="K121" s="129">
        <v>107</v>
      </c>
      <c r="L121" s="119">
        <v>1.08</v>
      </c>
      <c r="M121" s="130">
        <v>1.50235167874208E-3</v>
      </c>
      <c r="O121" s="129">
        <v>107</v>
      </c>
      <c r="P121" s="119">
        <v>1.08</v>
      </c>
      <c r="Q121" s="130">
        <v>3.0908047983965698E-4</v>
      </c>
    </row>
    <row r="122" spans="3:17" x14ac:dyDescent="0.25">
      <c r="C122" s="129">
        <v>108</v>
      </c>
      <c r="D122" s="118">
        <v>1.0900000000000001</v>
      </c>
      <c r="E122" s="130">
        <v>2.11937052700824E-4</v>
      </c>
      <c r="G122" s="129">
        <v>108</v>
      </c>
      <c r="H122" s="119">
        <v>1.0900000000000001</v>
      </c>
      <c r="I122" s="130">
        <v>7.1322450054964203E-4</v>
      </c>
      <c r="K122" s="129">
        <v>108</v>
      </c>
      <c r="L122" s="119">
        <v>1.0900000000000001</v>
      </c>
      <c r="M122" s="130">
        <v>1.4598656314359E-3</v>
      </c>
      <c r="O122" s="129">
        <v>108</v>
      </c>
      <c r="P122" s="119">
        <v>1.0900000000000001</v>
      </c>
      <c r="Q122" s="130">
        <v>3.0851532763560803E-4</v>
      </c>
    </row>
    <row r="123" spans="3:17" x14ac:dyDescent="0.25">
      <c r="C123" s="129">
        <v>109</v>
      </c>
      <c r="D123" s="118">
        <v>1.1000000000000001</v>
      </c>
      <c r="E123" s="130">
        <v>2.11686188740425E-4</v>
      </c>
      <c r="G123" s="129">
        <v>109</v>
      </c>
      <c r="H123" s="119">
        <v>1.1000000000000001</v>
      </c>
      <c r="I123" s="130">
        <v>6.9791724699685303E-4</v>
      </c>
      <c r="K123" s="129">
        <v>109</v>
      </c>
      <c r="L123" s="119">
        <v>1.1000000000000001</v>
      </c>
      <c r="M123" s="130">
        <v>1.4166407025031399E-3</v>
      </c>
      <c r="O123" s="129">
        <v>109</v>
      </c>
      <c r="P123" s="119">
        <v>1.1000000000000001</v>
      </c>
      <c r="Q123" s="130">
        <v>3.0672569253159402E-4</v>
      </c>
    </row>
    <row r="124" spans="3:17" x14ac:dyDescent="0.25">
      <c r="C124" s="129">
        <v>110</v>
      </c>
      <c r="D124" s="118">
        <v>1.1100000000000001</v>
      </c>
      <c r="E124" s="130">
        <v>2.1079139650042101E-4</v>
      </c>
      <c r="G124" s="129">
        <v>110</v>
      </c>
      <c r="H124" s="119">
        <v>1.1100000000000001</v>
      </c>
      <c r="I124" s="130">
        <v>6.8274330097930396E-4</v>
      </c>
      <c r="K124" s="129">
        <v>110</v>
      </c>
      <c r="L124" s="119">
        <v>1.1100000000000001</v>
      </c>
      <c r="M124" s="130">
        <v>1.3728487999209199E-3</v>
      </c>
      <c r="O124" s="129">
        <v>110</v>
      </c>
      <c r="P124" s="119">
        <v>1.1100000000000001</v>
      </c>
      <c r="Q124" s="130">
        <v>3.03700511152245E-4</v>
      </c>
    </row>
    <row r="125" spans="3:17" x14ac:dyDescent="0.25">
      <c r="C125" s="129">
        <v>111</v>
      </c>
      <c r="D125" s="118">
        <v>1.1200000000000001</v>
      </c>
      <c r="E125" s="130">
        <v>2.09298995714297E-4</v>
      </c>
      <c r="G125" s="129">
        <v>111</v>
      </c>
      <c r="H125" s="119">
        <v>1.1200000000000001</v>
      </c>
      <c r="I125" s="130">
        <v>6.6768493595049201E-4</v>
      </c>
      <c r="K125" s="129">
        <v>111</v>
      </c>
      <c r="L125" s="119">
        <v>1.1200000000000001</v>
      </c>
      <c r="M125" s="130">
        <v>1.3286463522455699E-3</v>
      </c>
      <c r="O125" s="129">
        <v>111</v>
      </c>
      <c r="P125" s="119">
        <v>1.1200000000000001</v>
      </c>
      <c r="Q125" s="130">
        <v>2.9948429901607799E-4</v>
      </c>
    </row>
    <row r="126" spans="3:17" x14ac:dyDescent="0.25">
      <c r="C126" s="129">
        <v>112</v>
      </c>
      <c r="D126" s="118">
        <v>1.1299999999999999</v>
      </c>
      <c r="E126" s="130">
        <v>2.0726243763843799E-4</v>
      </c>
      <c r="G126" s="129">
        <v>112</v>
      </c>
      <c r="H126" s="119">
        <v>1.1299999999999999</v>
      </c>
      <c r="I126" s="130">
        <v>6.5277664711857301E-4</v>
      </c>
      <c r="K126" s="129">
        <v>112</v>
      </c>
      <c r="L126" s="119">
        <v>1.1299999999999999</v>
      </c>
      <c r="M126" s="130">
        <v>1.2841842973346201E-3</v>
      </c>
      <c r="O126" s="129">
        <v>112</v>
      </c>
      <c r="P126" s="119">
        <v>1.1299999999999999</v>
      </c>
      <c r="Q126" s="130">
        <v>2.94138333603655E-4</v>
      </c>
    </row>
    <row r="127" spans="3:17" x14ac:dyDescent="0.25">
      <c r="C127" s="129">
        <v>113</v>
      </c>
      <c r="D127" s="118">
        <v>1.1399999999999999</v>
      </c>
      <c r="E127" s="130">
        <v>2.0472657637751201E-4</v>
      </c>
      <c r="G127" s="129">
        <v>113</v>
      </c>
      <c r="H127" s="119">
        <v>1.1399999999999999</v>
      </c>
      <c r="I127" s="130">
        <v>6.3799921712173995E-4</v>
      </c>
      <c r="K127" s="129">
        <v>113</v>
      </c>
      <c r="L127" s="119">
        <v>1.1399999999999999</v>
      </c>
      <c r="M127" s="130">
        <v>1.2480156149313601E-3</v>
      </c>
      <c r="O127" s="129">
        <v>113</v>
      </c>
      <c r="P127" s="119">
        <v>1.1399999999999999</v>
      </c>
      <c r="Q127" s="130">
        <v>2.8777440618094199E-4</v>
      </c>
    </row>
    <row r="128" spans="3:17" x14ac:dyDescent="0.25">
      <c r="C128" s="129">
        <v>114</v>
      </c>
      <c r="D128" s="118">
        <v>1.1499999999999999</v>
      </c>
      <c r="E128" s="130">
        <v>2.0174217073170699E-4</v>
      </c>
      <c r="G128" s="129">
        <v>114</v>
      </c>
      <c r="H128" s="119">
        <v>1.1499999999999999</v>
      </c>
      <c r="I128" s="130">
        <v>6.23377844884499E-4</v>
      </c>
      <c r="K128" s="129">
        <v>114</v>
      </c>
      <c r="L128" s="119">
        <v>1.1499999999999999</v>
      </c>
      <c r="M128" s="130">
        <v>1.22379619194256E-3</v>
      </c>
      <c r="O128" s="129">
        <v>114</v>
      </c>
      <c r="P128" s="119">
        <v>1.1499999999999999</v>
      </c>
      <c r="Q128" s="130">
        <v>2.8053998771474599E-4</v>
      </c>
    </row>
    <row r="129" spans="3:17" x14ac:dyDescent="0.25">
      <c r="C129" s="129">
        <v>115</v>
      </c>
      <c r="D129" s="118">
        <v>1.1599999999999999</v>
      </c>
      <c r="E129" s="130">
        <v>1.9835324120604899E-4</v>
      </c>
      <c r="G129" s="129">
        <v>115</v>
      </c>
      <c r="H129" s="119">
        <v>1.1599999999999999</v>
      </c>
      <c r="I129" s="130">
        <v>6.0890562346435E-4</v>
      </c>
      <c r="K129" s="129">
        <v>115</v>
      </c>
      <c r="L129" s="119">
        <v>1.1599999999999999</v>
      </c>
      <c r="M129" s="130">
        <v>1.1968063247985699E-3</v>
      </c>
      <c r="O129" s="129">
        <v>115</v>
      </c>
      <c r="P129" s="119">
        <v>1.1599999999999999</v>
      </c>
      <c r="Q129" s="130">
        <v>2.7814717331483798E-4</v>
      </c>
    </row>
    <row r="130" spans="3:17" x14ac:dyDescent="0.25">
      <c r="C130" s="129">
        <v>116</v>
      </c>
      <c r="D130" s="118">
        <v>1.17</v>
      </c>
      <c r="E130" s="130">
        <v>1.96880797141604E-4</v>
      </c>
      <c r="G130" s="129">
        <v>116</v>
      </c>
      <c r="H130" s="119">
        <v>1.17</v>
      </c>
      <c r="I130" s="130">
        <v>5.9459286029283796E-4</v>
      </c>
      <c r="K130" s="129">
        <v>116</v>
      </c>
      <c r="L130" s="119">
        <v>1.17</v>
      </c>
      <c r="M130" s="130">
        <v>1.16732404927761E-3</v>
      </c>
      <c r="O130" s="129">
        <v>116</v>
      </c>
      <c r="P130" s="119">
        <v>1.17</v>
      </c>
      <c r="Q130" s="130">
        <v>2.7505812320142498E-4</v>
      </c>
    </row>
    <row r="131" spans="3:17" x14ac:dyDescent="0.25">
      <c r="C131" s="129">
        <v>117</v>
      </c>
      <c r="D131" s="118">
        <v>1.18</v>
      </c>
      <c r="E131" s="130">
        <v>1.98087569651925E-4</v>
      </c>
      <c r="G131" s="129">
        <v>117</v>
      </c>
      <c r="H131" s="119">
        <v>1.18</v>
      </c>
      <c r="I131" s="130">
        <v>5.8044629691645603E-4</v>
      </c>
      <c r="K131" s="129">
        <v>117</v>
      </c>
      <c r="L131" s="119">
        <v>1.18</v>
      </c>
      <c r="M131" s="130">
        <v>1.1356658297237E-3</v>
      </c>
      <c r="O131" s="129">
        <v>117</v>
      </c>
      <c r="P131" s="119">
        <v>1.18</v>
      </c>
      <c r="Q131" s="130">
        <v>2.7131973738429702E-4</v>
      </c>
    </row>
    <row r="132" spans="3:17" x14ac:dyDescent="0.25">
      <c r="C132" s="129">
        <v>118</v>
      </c>
      <c r="D132" s="118">
        <v>1.19</v>
      </c>
      <c r="E132" s="130">
        <v>1.98883553537584E-4</v>
      </c>
      <c r="G132" s="129">
        <v>118</v>
      </c>
      <c r="H132" s="119">
        <v>1.19</v>
      </c>
      <c r="I132" s="130">
        <v>5.6646023490343196E-4</v>
      </c>
      <c r="K132" s="129">
        <v>118</v>
      </c>
      <c r="L132" s="119">
        <v>1.19</v>
      </c>
      <c r="M132" s="130">
        <v>1.10207850820603E-3</v>
      </c>
      <c r="O132" s="129">
        <v>118</v>
      </c>
      <c r="P132" s="119">
        <v>1.19</v>
      </c>
      <c r="Q132" s="130">
        <v>2.6698695599452099E-4</v>
      </c>
    </row>
    <row r="133" spans="3:17" x14ac:dyDescent="0.25">
      <c r="C133" s="129">
        <v>119</v>
      </c>
      <c r="D133" s="118">
        <v>1.2</v>
      </c>
      <c r="E133" s="130">
        <v>1.9990068649801599E-4</v>
      </c>
      <c r="G133" s="129">
        <v>119</v>
      </c>
      <c r="H133" s="119">
        <v>1.2</v>
      </c>
      <c r="I133" s="130">
        <v>5.5265615588034997E-4</v>
      </c>
      <c r="K133" s="129">
        <v>119</v>
      </c>
      <c r="L133" s="119">
        <v>1.2</v>
      </c>
      <c r="M133" s="130">
        <v>1.09555511936077E-3</v>
      </c>
      <c r="O133" s="129">
        <v>119</v>
      </c>
      <c r="P133" s="119">
        <v>1.2</v>
      </c>
      <c r="Q133" s="130">
        <v>2.6212051100825699E-4</v>
      </c>
    </row>
    <row r="134" spans="3:17" x14ac:dyDescent="0.25">
      <c r="C134" s="129">
        <v>120</v>
      </c>
      <c r="D134" s="118">
        <v>1.21</v>
      </c>
      <c r="E134" s="130">
        <v>2.00238120768609E-4</v>
      </c>
      <c r="G134" s="129">
        <v>120</v>
      </c>
      <c r="H134" s="119">
        <v>1.21</v>
      </c>
      <c r="I134" s="130">
        <v>5.3901996168207898E-4</v>
      </c>
      <c r="K134" s="129">
        <v>120</v>
      </c>
      <c r="L134" s="119">
        <v>1.21</v>
      </c>
      <c r="M134" s="130">
        <v>1.09308018997246E-3</v>
      </c>
      <c r="O134" s="129">
        <v>120</v>
      </c>
      <c r="P134" s="119">
        <v>1.21</v>
      </c>
      <c r="Q134" s="130">
        <v>2.5678497695886502E-4</v>
      </c>
    </row>
    <row r="135" spans="3:17" x14ac:dyDescent="0.25">
      <c r="C135" s="129">
        <v>121</v>
      </c>
      <c r="D135" s="118">
        <v>1.22</v>
      </c>
      <c r="E135" s="130">
        <v>1.9991271273410801E-4</v>
      </c>
      <c r="G135" s="129">
        <v>121</v>
      </c>
      <c r="H135" s="119">
        <v>1.22</v>
      </c>
      <c r="I135" s="130">
        <v>5.3366357531092496E-4</v>
      </c>
      <c r="K135" s="129">
        <v>121</v>
      </c>
      <c r="L135" s="119">
        <v>1.22</v>
      </c>
      <c r="M135" s="130">
        <v>1.08967607447788E-3</v>
      </c>
      <c r="O135" s="129">
        <v>121</v>
      </c>
      <c r="P135" s="119">
        <v>1.22</v>
      </c>
      <c r="Q135" s="130">
        <v>2.51047031899922E-4</v>
      </c>
    </row>
    <row r="136" spans="3:17" x14ac:dyDescent="0.25">
      <c r="C136" s="129">
        <v>122</v>
      </c>
      <c r="D136" s="118">
        <v>1.23</v>
      </c>
      <c r="E136" s="130">
        <v>1.9894862301397901E-4</v>
      </c>
      <c r="G136" s="129">
        <v>122</v>
      </c>
      <c r="H136" s="119">
        <v>1.23</v>
      </c>
      <c r="I136" s="130">
        <v>5.3009384099941901E-4</v>
      </c>
      <c r="K136" s="129">
        <v>122</v>
      </c>
      <c r="L136" s="119">
        <v>1.23</v>
      </c>
      <c r="M136" s="130">
        <v>1.0853838013748899E-3</v>
      </c>
      <c r="O136" s="129">
        <v>122</v>
      </c>
      <c r="P136" s="119">
        <v>1.23</v>
      </c>
      <c r="Q136" s="130">
        <v>2.4497393474954198E-4</v>
      </c>
    </row>
    <row r="137" spans="3:17" x14ac:dyDescent="0.25">
      <c r="C137" s="129">
        <v>123</v>
      </c>
      <c r="D137" s="118">
        <v>1.24</v>
      </c>
      <c r="E137" s="130">
        <v>1.9737895511016601E-4</v>
      </c>
      <c r="G137" s="129">
        <v>123</v>
      </c>
      <c r="H137" s="119">
        <v>1.24</v>
      </c>
      <c r="I137" s="130">
        <v>5.2653172077693901E-4</v>
      </c>
      <c r="K137" s="129">
        <v>123</v>
      </c>
      <c r="L137" s="119">
        <v>1.24</v>
      </c>
      <c r="M137" s="130">
        <v>1.0802613255470499E-3</v>
      </c>
      <c r="O137" s="129">
        <v>123</v>
      </c>
      <c r="P137" s="119">
        <v>1.24</v>
      </c>
      <c r="Q137" s="130">
        <v>2.3863515900967699E-4</v>
      </c>
    </row>
    <row r="138" spans="3:17" x14ac:dyDescent="0.25">
      <c r="C138" s="129">
        <v>124</v>
      </c>
      <c r="D138" s="118">
        <v>1.25</v>
      </c>
      <c r="E138" s="130">
        <v>1.95237678974798E-4</v>
      </c>
      <c r="G138" s="129">
        <v>124</v>
      </c>
      <c r="H138" s="119">
        <v>1.25</v>
      </c>
      <c r="I138" s="130">
        <v>5.2297502131892705E-4</v>
      </c>
      <c r="K138" s="129">
        <v>124</v>
      </c>
      <c r="L138" s="119">
        <v>1.25</v>
      </c>
      <c r="M138" s="130">
        <v>1.07437569493285E-3</v>
      </c>
      <c r="O138" s="129">
        <v>124</v>
      </c>
      <c r="P138" s="119">
        <v>1.25</v>
      </c>
      <c r="Q138" s="130">
        <v>2.3209765474507799E-4</v>
      </c>
    </row>
    <row r="139" spans="3:17" x14ac:dyDescent="0.25">
      <c r="C139" s="129">
        <v>125</v>
      </c>
      <c r="D139" s="118">
        <v>1.26</v>
      </c>
      <c r="E139" s="130">
        <v>1.9257537563674101E-4</v>
      </c>
      <c r="G139" s="129">
        <v>125</v>
      </c>
      <c r="H139" s="119">
        <v>1.26</v>
      </c>
      <c r="I139" s="130">
        <v>5.1942323824432605E-4</v>
      </c>
      <c r="K139" s="129">
        <v>125</v>
      </c>
      <c r="L139" s="119">
        <v>1.26</v>
      </c>
      <c r="M139" s="130">
        <v>1.0677800807399199E-3</v>
      </c>
      <c r="O139" s="129">
        <v>125</v>
      </c>
      <c r="P139" s="119">
        <v>1.26</v>
      </c>
      <c r="Q139" s="130">
        <v>2.2541934541654501E-4</v>
      </c>
    </row>
    <row r="140" spans="3:17" x14ac:dyDescent="0.25">
      <c r="C140" s="129">
        <v>126</v>
      </c>
      <c r="D140" s="118">
        <v>1.27</v>
      </c>
      <c r="E140" s="130">
        <v>1.89443257081307E-4</v>
      </c>
      <c r="G140" s="129">
        <v>126</v>
      </c>
      <c r="H140" s="119">
        <v>1.27</v>
      </c>
      <c r="I140" s="130">
        <v>5.1588154176840199E-4</v>
      </c>
      <c r="K140" s="129">
        <v>126</v>
      </c>
      <c r="L140" s="119">
        <v>1.27</v>
      </c>
      <c r="M140" s="130">
        <v>1.06051431387337E-3</v>
      </c>
      <c r="O140" s="129">
        <v>126</v>
      </c>
      <c r="P140" s="119">
        <v>1.27</v>
      </c>
      <c r="Q140" s="130">
        <v>2.1866114749723899E-4</v>
      </c>
    </row>
    <row r="141" spans="3:17" x14ac:dyDescent="0.25">
      <c r="C141" s="129">
        <v>127</v>
      </c>
      <c r="D141" s="118">
        <v>1.28</v>
      </c>
      <c r="E141" s="130">
        <v>1.8588982875038801E-4</v>
      </c>
      <c r="G141" s="129">
        <v>127</v>
      </c>
      <c r="H141" s="119">
        <v>1.28</v>
      </c>
      <c r="I141" s="130">
        <v>5.1234240729630101E-4</v>
      </c>
      <c r="K141" s="129">
        <v>127</v>
      </c>
      <c r="L141" s="119">
        <v>1.28</v>
      </c>
      <c r="M141" s="130">
        <v>1.05262791082563E-3</v>
      </c>
      <c r="O141" s="129">
        <v>127</v>
      </c>
      <c r="P141" s="119">
        <v>1.28</v>
      </c>
      <c r="Q141" s="130">
        <v>2.11885557749079E-4</v>
      </c>
    </row>
    <row r="142" spans="3:17" x14ac:dyDescent="0.25">
      <c r="C142" s="129">
        <v>128</v>
      </c>
      <c r="D142" s="118">
        <v>1.29</v>
      </c>
      <c r="E142" s="130">
        <v>1.81967030077055E-4</v>
      </c>
      <c r="G142" s="129">
        <v>128</v>
      </c>
      <c r="H142" s="119">
        <v>1.29</v>
      </c>
      <c r="I142" s="130">
        <v>5.0881796157277502E-4</v>
      </c>
      <c r="K142" s="129">
        <v>128</v>
      </c>
      <c r="L142" s="119">
        <v>1.29</v>
      </c>
      <c r="M142" s="130">
        <v>1.0441682602986399E-3</v>
      </c>
      <c r="O142" s="129">
        <v>128</v>
      </c>
      <c r="P142" s="119">
        <v>1.29</v>
      </c>
      <c r="Q142" s="130">
        <v>2.0513562252479599E-4</v>
      </c>
    </row>
    <row r="143" spans="3:17" x14ac:dyDescent="0.25">
      <c r="C143" s="129">
        <v>129</v>
      </c>
      <c r="D143" s="118">
        <v>1.3</v>
      </c>
      <c r="E143" s="130">
        <v>1.7771976980768901E-4</v>
      </c>
      <c r="G143" s="129">
        <v>129</v>
      </c>
      <c r="H143" s="119">
        <v>1.3</v>
      </c>
      <c r="I143" s="130">
        <v>5.0529392622637097E-4</v>
      </c>
      <c r="K143" s="129">
        <v>129</v>
      </c>
      <c r="L143" s="119">
        <v>1.3</v>
      </c>
      <c r="M143" s="130">
        <v>1.03519603472251E-3</v>
      </c>
      <c r="O143" s="129">
        <v>129</v>
      </c>
      <c r="P143" s="119">
        <v>1.3</v>
      </c>
      <c r="Q143" s="130">
        <v>1.9846808199833099E-4</v>
      </c>
    </row>
    <row r="144" spans="3:17" x14ac:dyDescent="0.25">
      <c r="C144" s="129">
        <v>130</v>
      </c>
      <c r="D144" s="118">
        <v>1.31</v>
      </c>
      <c r="E144" s="130">
        <v>1.7319240004169299E-4</v>
      </c>
      <c r="G144" s="129">
        <v>130</v>
      </c>
      <c r="H144" s="119">
        <v>1.31</v>
      </c>
      <c r="I144" s="130">
        <v>5.0178913689004204E-4</v>
      </c>
      <c r="K144" s="129">
        <v>130</v>
      </c>
      <c r="L144" s="119">
        <v>1.31</v>
      </c>
      <c r="M144" s="130">
        <v>1.02573743817281E-3</v>
      </c>
      <c r="O144" s="129">
        <v>130</v>
      </c>
      <c r="P144" s="119">
        <v>1.31</v>
      </c>
      <c r="Q144" s="130">
        <v>1.9365851580894499E-4</v>
      </c>
    </row>
    <row r="145" spans="3:17" x14ac:dyDescent="0.25">
      <c r="C145" s="129">
        <v>131</v>
      </c>
      <c r="D145" s="118">
        <v>1.32</v>
      </c>
      <c r="E145" s="130">
        <v>1.6842823214162101E-4</v>
      </c>
      <c r="G145" s="129">
        <v>131</v>
      </c>
      <c r="H145" s="119">
        <v>1.32</v>
      </c>
      <c r="I145" s="130">
        <v>4.9828476892286395E-4</v>
      </c>
      <c r="K145" s="129">
        <v>131</v>
      </c>
      <c r="L145" s="119">
        <v>1.32</v>
      </c>
      <c r="M145" s="130">
        <v>1.0158332783505499E-3</v>
      </c>
      <c r="O145" s="129">
        <v>131</v>
      </c>
      <c r="P145" s="119">
        <v>1.32</v>
      </c>
      <c r="Q145" s="130">
        <v>1.91259618914025E-4</v>
      </c>
    </row>
    <row r="146" spans="3:17" x14ac:dyDescent="0.25">
      <c r="C146" s="129">
        <v>132</v>
      </c>
      <c r="D146" s="118">
        <v>1.33</v>
      </c>
      <c r="E146" s="130">
        <v>1.63468222073699E-4</v>
      </c>
      <c r="G146" s="129">
        <v>132</v>
      </c>
      <c r="H146" s="119">
        <v>1.33</v>
      </c>
      <c r="I146" s="130">
        <v>4.9480003440410402E-4</v>
      </c>
      <c r="K146" s="129">
        <v>132</v>
      </c>
      <c r="L146" s="119">
        <v>1.33</v>
      </c>
      <c r="M146" s="130">
        <v>1.0055225935165801E-3</v>
      </c>
      <c r="O146" s="129">
        <v>132</v>
      </c>
      <c r="P146" s="119">
        <v>1.33</v>
      </c>
      <c r="Q146" s="130">
        <v>1.88726555804517E-4</v>
      </c>
    </row>
    <row r="147" spans="3:17" x14ac:dyDescent="0.25">
      <c r="C147" s="129">
        <v>133</v>
      </c>
      <c r="D147" s="118">
        <v>1.34</v>
      </c>
      <c r="E147" s="130">
        <v>1.6420206427932699E-4</v>
      </c>
      <c r="G147" s="129">
        <v>133</v>
      </c>
      <c r="H147" s="119">
        <v>1.34</v>
      </c>
      <c r="I147" s="130">
        <v>4.9131938104554802E-4</v>
      </c>
      <c r="K147" s="129">
        <v>133</v>
      </c>
      <c r="L147" s="119">
        <v>1.34</v>
      </c>
      <c r="M147" s="130">
        <v>9.9484243358032693E-4</v>
      </c>
      <c r="O147" s="129">
        <v>133</v>
      </c>
      <c r="P147" s="119">
        <v>1.34</v>
      </c>
      <c r="Q147" s="130">
        <v>1.86075709513239E-4</v>
      </c>
    </row>
    <row r="148" spans="3:17" x14ac:dyDescent="0.25">
      <c r="C148" s="129">
        <v>134</v>
      </c>
      <c r="D148" s="118">
        <v>1.35</v>
      </c>
      <c r="E148" s="130">
        <v>1.69093901185776E-4</v>
      </c>
      <c r="G148" s="129">
        <v>134</v>
      </c>
      <c r="H148" s="119">
        <v>1.35</v>
      </c>
      <c r="I148" s="130">
        <v>4.8785558938826501E-4</v>
      </c>
      <c r="K148" s="129">
        <v>134</v>
      </c>
      <c r="L148" s="119">
        <v>1.35</v>
      </c>
      <c r="M148" s="130">
        <v>9.8382790929877196E-4</v>
      </c>
      <c r="O148" s="129">
        <v>134</v>
      </c>
      <c r="P148" s="119">
        <v>1.35</v>
      </c>
      <c r="Q148" s="130">
        <v>1.8332285700831799E-4</v>
      </c>
    </row>
    <row r="149" spans="3:17" x14ac:dyDescent="0.25">
      <c r="C149" s="129">
        <v>135</v>
      </c>
      <c r="D149" s="118">
        <v>1.36</v>
      </c>
      <c r="E149" s="130">
        <v>1.73504982325774E-4</v>
      </c>
      <c r="G149" s="129">
        <v>135</v>
      </c>
      <c r="H149" s="119">
        <v>1.36</v>
      </c>
      <c r="I149" s="130">
        <v>4.8440107754678402E-4</v>
      </c>
      <c r="K149" s="129">
        <v>135</v>
      </c>
      <c r="L149" s="119">
        <v>1.36</v>
      </c>
      <c r="M149" s="130">
        <v>9.7251224640613804E-4</v>
      </c>
      <c r="O149" s="129">
        <v>135</v>
      </c>
      <c r="P149" s="119">
        <v>1.36</v>
      </c>
      <c r="Q149" s="130">
        <v>1.8048310633904201E-4</v>
      </c>
    </row>
    <row r="150" spans="3:17" x14ac:dyDescent="0.25">
      <c r="C150" s="129">
        <v>136</v>
      </c>
      <c r="D150" s="118">
        <v>1.37</v>
      </c>
      <c r="E150" s="130">
        <v>1.7744117114279999E-4</v>
      </c>
      <c r="G150" s="129">
        <v>136</v>
      </c>
      <c r="H150" s="119">
        <v>1.37</v>
      </c>
      <c r="I150" s="130">
        <v>4.8096059960746199E-4</v>
      </c>
      <c r="K150" s="129">
        <v>136</v>
      </c>
      <c r="L150" s="119">
        <v>1.37</v>
      </c>
      <c r="M150" s="130">
        <v>9.6092684356792197E-4</v>
      </c>
      <c r="O150" s="129">
        <v>136</v>
      </c>
      <c r="P150" s="119">
        <v>1.37</v>
      </c>
      <c r="Q150" s="130">
        <v>1.7757084874702199E-4</v>
      </c>
    </row>
    <row r="151" spans="3:17" x14ac:dyDescent="0.25">
      <c r="C151" s="129">
        <v>137</v>
      </c>
      <c r="D151" s="118">
        <v>1.38</v>
      </c>
      <c r="E151" s="130">
        <v>1.8091181494320999E-4</v>
      </c>
      <c r="G151" s="129">
        <v>137</v>
      </c>
      <c r="H151" s="119">
        <v>1.38</v>
      </c>
      <c r="I151" s="130">
        <v>4.7753457061098099E-4</v>
      </c>
      <c r="K151" s="129">
        <v>137</v>
      </c>
      <c r="L151" s="119">
        <v>1.38</v>
      </c>
      <c r="M151" s="130">
        <v>9.4910133319918303E-4</v>
      </c>
      <c r="O151" s="129">
        <v>137</v>
      </c>
      <c r="P151" s="119">
        <v>1.38</v>
      </c>
      <c r="Q151" s="130">
        <v>1.74599724001903E-4</v>
      </c>
    </row>
    <row r="152" spans="3:17" x14ac:dyDescent="0.25">
      <c r="C152" s="129">
        <v>138</v>
      </c>
      <c r="D152" s="118">
        <v>1.39</v>
      </c>
      <c r="E152" s="130">
        <v>1.8392977232280301E-4</v>
      </c>
      <c r="G152" s="129">
        <v>138</v>
      </c>
      <c r="H152" s="119">
        <v>1.39</v>
      </c>
      <c r="I152" s="130">
        <v>4.7411966280688301E-4</v>
      </c>
      <c r="K152" s="129">
        <v>138</v>
      </c>
      <c r="L152" s="119">
        <v>1.39</v>
      </c>
      <c r="M152" s="130">
        <v>9.3706364431712203E-4</v>
      </c>
      <c r="O152" s="129">
        <v>138</v>
      </c>
      <c r="P152" s="119">
        <v>1.39</v>
      </c>
      <c r="Q152" s="130">
        <v>1.7158259734552001E-4</v>
      </c>
    </row>
    <row r="153" spans="3:17" x14ac:dyDescent="0.25">
      <c r="C153" s="129">
        <v>139</v>
      </c>
      <c r="D153" s="118">
        <v>1.4</v>
      </c>
      <c r="E153" s="130">
        <v>1.8651142944568999E-4</v>
      </c>
      <c r="G153" s="129">
        <v>139</v>
      </c>
      <c r="H153" s="119">
        <v>1.4</v>
      </c>
      <c r="I153" s="130">
        <v>4.7072433878647397E-4</v>
      </c>
      <c r="K153" s="129">
        <v>139</v>
      </c>
      <c r="L153" s="119">
        <v>1.4</v>
      </c>
      <c r="M153" s="130">
        <v>9.2484006671328303E-4</v>
      </c>
      <c r="O153" s="129">
        <v>139</v>
      </c>
      <c r="P153" s="119">
        <v>1.4</v>
      </c>
      <c r="Q153" s="130">
        <v>1.68531546553455E-4</v>
      </c>
    </row>
    <row r="154" spans="3:17" x14ac:dyDescent="0.25">
      <c r="C154" s="129">
        <v>140</v>
      </c>
      <c r="D154" s="118">
        <v>1.41</v>
      </c>
      <c r="E154" s="130">
        <v>1.8867598496791199E-4</v>
      </c>
      <c r="G154" s="129">
        <v>140</v>
      </c>
      <c r="H154" s="119">
        <v>1.41</v>
      </c>
      <c r="I154" s="130">
        <v>4.6733712015752002E-4</v>
      </c>
      <c r="K154" s="129">
        <v>140</v>
      </c>
      <c r="L154" s="119">
        <v>1.41</v>
      </c>
      <c r="M154" s="130">
        <v>9.1245531583312902E-4</v>
      </c>
      <c r="O154" s="129">
        <v>140</v>
      </c>
      <c r="P154" s="119">
        <v>1.41</v>
      </c>
      <c r="Q154" s="130">
        <v>1.6545785774622801E-4</v>
      </c>
    </row>
    <row r="155" spans="3:17" x14ac:dyDescent="0.25">
      <c r="C155" s="129">
        <v>141</v>
      </c>
      <c r="D155" s="118">
        <v>1.42</v>
      </c>
      <c r="E155" s="130">
        <v>1.90443177371069E-4</v>
      </c>
      <c r="G155" s="129">
        <v>141</v>
      </c>
      <c r="H155" s="119">
        <v>1.42</v>
      </c>
      <c r="I155" s="130">
        <v>4.6397458072099698E-4</v>
      </c>
      <c r="K155" s="129">
        <v>141</v>
      </c>
      <c r="L155" s="119">
        <v>1.42</v>
      </c>
      <c r="M155" s="130">
        <v>8.9993259784105898E-4</v>
      </c>
      <c r="O155" s="129">
        <v>141</v>
      </c>
      <c r="P155" s="119">
        <v>1.42</v>
      </c>
      <c r="Q155" s="130">
        <v>1.62372028702323E-4</v>
      </c>
    </row>
    <row r="156" spans="3:17" x14ac:dyDescent="0.25">
      <c r="C156" s="129">
        <v>142</v>
      </c>
      <c r="D156" s="118">
        <v>1.43</v>
      </c>
      <c r="E156" s="130">
        <v>1.9183255079898901E-4</v>
      </c>
      <c r="G156" s="129">
        <v>142</v>
      </c>
      <c r="H156" s="119">
        <v>1.43</v>
      </c>
      <c r="I156" s="130">
        <v>4.60620816525733E-4</v>
      </c>
      <c r="K156" s="129">
        <v>142</v>
      </c>
      <c r="L156" s="119">
        <v>1.43</v>
      </c>
      <c r="M156" s="130">
        <v>8.8844311509936997E-4</v>
      </c>
      <c r="O156" s="129">
        <v>142</v>
      </c>
      <c r="P156" s="119">
        <v>1.43</v>
      </c>
      <c r="Q156" s="130">
        <v>1.5928377854065501E-4</v>
      </c>
    </row>
    <row r="157" spans="3:17" x14ac:dyDescent="0.25">
      <c r="C157" s="129">
        <v>143</v>
      </c>
      <c r="D157" s="118">
        <v>1.44</v>
      </c>
      <c r="E157" s="130">
        <v>1.9286523359634899E-4</v>
      </c>
      <c r="G157" s="129">
        <v>143</v>
      </c>
      <c r="H157" s="119">
        <v>1.44</v>
      </c>
      <c r="I157" s="130">
        <v>4.5728917133180101E-4</v>
      </c>
      <c r="K157" s="129">
        <v>143</v>
      </c>
      <c r="L157" s="119">
        <v>1.44</v>
      </c>
      <c r="M157" s="130">
        <v>8.7693264330181999E-4</v>
      </c>
      <c r="O157" s="129">
        <v>143</v>
      </c>
      <c r="P157" s="119">
        <v>1.44</v>
      </c>
      <c r="Q157" s="130">
        <v>1.5620206274999699E-4</v>
      </c>
    </row>
    <row r="158" spans="3:17" x14ac:dyDescent="0.25">
      <c r="C158" s="129">
        <v>144</v>
      </c>
      <c r="D158" s="118">
        <v>1.45</v>
      </c>
      <c r="E158" s="130">
        <v>1.9356267374776999E-4</v>
      </c>
      <c r="G158" s="129">
        <v>144</v>
      </c>
      <c r="H158" s="119">
        <v>1.45</v>
      </c>
      <c r="I158" s="130">
        <v>4.5397130786206598E-4</v>
      </c>
      <c r="K158" s="129">
        <v>144</v>
      </c>
      <c r="L158" s="119">
        <v>1.45</v>
      </c>
      <c r="M158" s="130">
        <v>8.6478851422909205E-4</v>
      </c>
      <c r="O158" s="129">
        <v>144</v>
      </c>
      <c r="P158" s="119">
        <v>1.45</v>
      </c>
      <c r="Q158" s="130">
        <v>1.5313509264683201E-4</v>
      </c>
    </row>
    <row r="159" spans="3:17" x14ac:dyDescent="0.25">
      <c r="C159" s="129">
        <v>145</v>
      </c>
      <c r="D159" s="118">
        <v>1.46</v>
      </c>
      <c r="E159" s="130">
        <v>1.93946370857237E-4</v>
      </c>
      <c r="G159" s="129">
        <v>145</v>
      </c>
      <c r="H159" s="119">
        <v>1.46</v>
      </c>
      <c r="I159" s="130">
        <v>4.5067164644242301E-4</v>
      </c>
      <c r="K159" s="129">
        <v>145</v>
      </c>
      <c r="L159" s="119">
        <v>1.46</v>
      </c>
      <c r="M159" s="130">
        <v>8.5205207111573597E-4</v>
      </c>
      <c r="O159" s="129">
        <v>145</v>
      </c>
      <c r="P159" s="119">
        <v>1.46</v>
      </c>
      <c r="Q159" s="130">
        <v>1.50090358440524E-4</v>
      </c>
    </row>
    <row r="160" spans="3:17" x14ac:dyDescent="0.25">
      <c r="C160" s="129">
        <v>146</v>
      </c>
      <c r="D160" s="118">
        <v>1.47</v>
      </c>
      <c r="E160" s="130">
        <v>1.94037645834428E-4</v>
      </c>
      <c r="G160" s="129">
        <v>146</v>
      </c>
      <c r="H160" s="119">
        <v>1.47</v>
      </c>
      <c r="I160" s="130">
        <v>4.4739134421551102E-4</v>
      </c>
      <c r="K160" s="129">
        <v>146</v>
      </c>
      <c r="L160" s="119">
        <v>1.47</v>
      </c>
      <c r="M160" s="130">
        <v>8.38792594636351E-4</v>
      </c>
      <c r="O160" s="129">
        <v>146</v>
      </c>
      <c r="P160" s="119">
        <v>1.47</v>
      </c>
      <c r="Q160" s="130">
        <v>1.47958367939188E-4</v>
      </c>
    </row>
    <row r="161" spans="3:17" x14ac:dyDescent="0.25">
      <c r="C161" s="129">
        <v>147</v>
      </c>
      <c r="D161" s="118">
        <v>1.48</v>
      </c>
      <c r="E161" s="130">
        <v>1.93857445775179E-4</v>
      </c>
      <c r="G161" s="129">
        <v>147</v>
      </c>
      <c r="H161" s="119">
        <v>1.48</v>
      </c>
      <c r="I161" s="130">
        <v>4.4412519707430102E-4</v>
      </c>
      <c r="K161" s="129">
        <v>147</v>
      </c>
      <c r="L161" s="119">
        <v>1.48</v>
      </c>
      <c r="M161" s="130">
        <v>8.2506443697572603E-4</v>
      </c>
      <c r="O161" s="129">
        <v>147</v>
      </c>
      <c r="P161" s="119">
        <v>1.48</v>
      </c>
      <c r="Q161" s="130">
        <v>1.48300933036169E-4</v>
      </c>
    </row>
    <row r="162" spans="3:17" x14ac:dyDescent="0.25">
      <c r="C162" s="129">
        <v>148</v>
      </c>
      <c r="D162" s="118">
        <v>1.49</v>
      </c>
      <c r="E162" s="130">
        <v>1.93426181365858E-4</v>
      </c>
      <c r="G162" s="129">
        <v>148</v>
      </c>
      <c r="H162" s="119">
        <v>1.49</v>
      </c>
      <c r="I162" s="130">
        <v>4.4088394633028203E-4</v>
      </c>
      <c r="K162" s="129">
        <v>148</v>
      </c>
      <c r="L162" s="119">
        <v>1.49</v>
      </c>
      <c r="M162" s="130">
        <v>8.1091026397428197E-4</v>
      </c>
      <c r="O162" s="129">
        <v>148</v>
      </c>
      <c r="P162" s="119">
        <v>1.49</v>
      </c>
      <c r="Q162" s="130">
        <v>1.48547074760681E-4</v>
      </c>
    </row>
    <row r="163" spans="3:17" x14ac:dyDescent="0.25">
      <c r="C163" s="129">
        <v>149</v>
      </c>
      <c r="D163" s="118">
        <v>1.5</v>
      </c>
      <c r="E163" s="130">
        <v>1.9276359406315499E-4</v>
      </c>
      <c r="G163" s="129">
        <v>149</v>
      </c>
      <c r="H163" s="119">
        <v>1.5</v>
      </c>
      <c r="I163" s="130">
        <v>4.3765549067570998E-4</v>
      </c>
      <c r="K163" s="129">
        <v>149</v>
      </c>
      <c r="L163" s="119">
        <v>1.5</v>
      </c>
      <c r="M163" s="130">
        <v>7.9713977018851701E-4</v>
      </c>
      <c r="O163" s="129">
        <v>149</v>
      </c>
      <c r="P163" s="119">
        <v>1.5</v>
      </c>
      <c r="Q163" s="130">
        <v>1.4867982264797999E-4</v>
      </c>
    </row>
    <row r="164" spans="3:17" x14ac:dyDescent="0.25">
      <c r="C164" s="129">
        <v>150</v>
      </c>
      <c r="D164" s="118">
        <v>1.51</v>
      </c>
      <c r="E164" s="130">
        <v>1.9188865028761399E-4</v>
      </c>
      <c r="G164" s="129">
        <v>150</v>
      </c>
      <c r="H164" s="119">
        <v>1.51</v>
      </c>
      <c r="I164" s="130">
        <v>4.3445179355526802E-4</v>
      </c>
      <c r="K164" s="129">
        <v>150</v>
      </c>
      <c r="L164" s="119">
        <v>1.51</v>
      </c>
      <c r="M164" s="130">
        <v>7.8421758976253799E-4</v>
      </c>
      <c r="O164" s="129">
        <v>150</v>
      </c>
      <c r="P164" s="119">
        <v>1.51</v>
      </c>
      <c r="Q164" s="130">
        <v>1.48685898231895E-4</v>
      </c>
    </row>
    <row r="165" spans="3:17" x14ac:dyDescent="0.25">
      <c r="C165" s="129">
        <v>151</v>
      </c>
      <c r="D165" s="118">
        <v>1.52</v>
      </c>
      <c r="E165" s="130">
        <v>1.9081945990812401E-4</v>
      </c>
      <c r="G165" s="129">
        <v>151</v>
      </c>
      <c r="H165" s="119">
        <v>1.52</v>
      </c>
      <c r="I165" s="130">
        <v>4.3126456212172303E-4</v>
      </c>
      <c r="K165" s="129">
        <v>151</v>
      </c>
      <c r="L165" s="119">
        <v>1.52</v>
      </c>
      <c r="M165" s="130">
        <v>7.7132118050860204E-4</v>
      </c>
      <c r="O165" s="129">
        <v>151</v>
      </c>
      <c r="P165" s="119">
        <v>1.52</v>
      </c>
      <c r="Q165" s="130">
        <v>1.4855759379685E-4</v>
      </c>
    </row>
    <row r="166" spans="3:17" x14ac:dyDescent="0.25">
      <c r="C166" s="129">
        <v>152</v>
      </c>
      <c r="D166" s="118">
        <v>1.53</v>
      </c>
      <c r="E166" s="130">
        <v>1.89573216374612E-4</v>
      </c>
      <c r="G166" s="129">
        <v>152</v>
      </c>
      <c r="H166" s="119">
        <v>1.53</v>
      </c>
      <c r="I166" s="130">
        <v>4.2809723349328298E-4</v>
      </c>
      <c r="K166" s="129">
        <v>152</v>
      </c>
      <c r="L166" s="119">
        <v>1.53</v>
      </c>
      <c r="M166" s="130">
        <v>7.5846354961170903E-4</v>
      </c>
      <c r="O166" s="129">
        <v>152</v>
      </c>
      <c r="P166" s="119">
        <v>1.53</v>
      </c>
      <c r="Q166" s="130">
        <v>1.4828996822742401E-4</v>
      </c>
    </row>
    <row r="167" spans="3:17" x14ac:dyDescent="0.25">
      <c r="C167" s="129">
        <v>153</v>
      </c>
      <c r="D167" s="118">
        <v>1.54</v>
      </c>
      <c r="E167" s="130">
        <v>1.88166507461325E-4</v>
      </c>
      <c r="G167" s="129">
        <v>153</v>
      </c>
      <c r="H167" s="119">
        <v>1.54</v>
      </c>
      <c r="I167" s="130">
        <v>4.2495229330416999E-4</v>
      </c>
      <c r="K167" s="129">
        <v>153</v>
      </c>
      <c r="L167" s="119">
        <v>1.54</v>
      </c>
      <c r="M167" s="130">
        <v>7.4566863715980203E-4</v>
      </c>
      <c r="O167" s="129">
        <v>153</v>
      </c>
      <c r="P167" s="119">
        <v>1.54</v>
      </c>
      <c r="Q167" s="130">
        <v>1.4787569876811201E-4</v>
      </c>
    </row>
    <row r="168" spans="3:17" x14ac:dyDescent="0.25">
      <c r="C168" s="129">
        <v>154</v>
      </c>
      <c r="D168" s="118">
        <v>1.55</v>
      </c>
      <c r="E168" s="130">
        <v>1.8661615640306001E-4</v>
      </c>
      <c r="G168" s="129">
        <v>154</v>
      </c>
      <c r="H168" s="119">
        <v>1.55</v>
      </c>
      <c r="I168" s="130">
        <v>4.2182233830828501E-4</v>
      </c>
      <c r="K168" s="129">
        <v>154</v>
      </c>
      <c r="L168" s="119">
        <v>1.55</v>
      </c>
      <c r="M168" s="130">
        <v>7.3292958974264502E-4</v>
      </c>
      <c r="O168" s="129">
        <v>154</v>
      </c>
      <c r="P168" s="119">
        <v>1.55</v>
      </c>
      <c r="Q168" s="130">
        <v>1.4731690838641699E-4</v>
      </c>
    </row>
    <row r="169" spans="3:17" x14ac:dyDescent="0.25">
      <c r="C169" s="129">
        <v>155</v>
      </c>
      <c r="D169" s="118">
        <v>1.56</v>
      </c>
      <c r="E169" s="130">
        <v>1.8493858573340199E-4</v>
      </c>
      <c r="G169" s="129">
        <v>155</v>
      </c>
      <c r="H169" s="119">
        <v>1.56</v>
      </c>
      <c r="I169" s="130">
        <v>4.1872055845797602E-4</v>
      </c>
      <c r="K169" s="129">
        <v>155</v>
      </c>
      <c r="L169" s="119">
        <v>1.56</v>
      </c>
      <c r="M169" s="130">
        <v>7.2025461692403804E-4</v>
      </c>
      <c r="O169" s="129">
        <v>155</v>
      </c>
      <c r="P169" s="119">
        <v>1.56</v>
      </c>
      <c r="Q169" s="130">
        <v>1.46614623944798E-4</v>
      </c>
    </row>
    <row r="170" spans="3:17" x14ac:dyDescent="0.25">
      <c r="C170" s="129">
        <v>156</v>
      </c>
      <c r="D170" s="118">
        <v>1.57</v>
      </c>
      <c r="E170" s="130">
        <v>1.8314635352409999E-4</v>
      </c>
      <c r="G170" s="129">
        <v>156</v>
      </c>
      <c r="H170" s="119">
        <v>1.57</v>
      </c>
      <c r="I170" s="130">
        <v>4.15634429785881E-4</v>
      </c>
      <c r="K170" s="129">
        <v>156</v>
      </c>
      <c r="L170" s="119">
        <v>1.57</v>
      </c>
      <c r="M170" s="130">
        <v>7.0767158581568502E-4</v>
      </c>
      <c r="O170" s="129">
        <v>156</v>
      </c>
      <c r="P170" s="119">
        <v>1.57</v>
      </c>
      <c r="Q170" s="130">
        <v>1.4576880604676899E-4</v>
      </c>
    </row>
    <row r="171" spans="3:17" x14ac:dyDescent="0.25">
      <c r="C171" s="129">
        <v>157</v>
      </c>
      <c r="D171" s="118">
        <v>1.58</v>
      </c>
      <c r="E171" s="130">
        <v>1.81252699128186E-4</v>
      </c>
      <c r="G171" s="129">
        <v>157</v>
      </c>
      <c r="H171" s="119">
        <v>1.58</v>
      </c>
      <c r="I171" s="130">
        <v>4.1257093628382902E-4</v>
      </c>
      <c r="K171" s="129">
        <v>157</v>
      </c>
      <c r="L171" s="119">
        <v>1.58</v>
      </c>
      <c r="M171" s="130">
        <v>6.9516922549837197E-4</v>
      </c>
      <c r="O171" s="129">
        <v>157</v>
      </c>
      <c r="P171" s="119">
        <v>1.58</v>
      </c>
      <c r="Q171" s="130">
        <v>1.4479049688730401E-4</v>
      </c>
    </row>
    <row r="172" spans="3:17" x14ac:dyDescent="0.25">
      <c r="C172" s="129">
        <v>158</v>
      </c>
      <c r="D172" s="118">
        <v>1.59</v>
      </c>
      <c r="E172" s="130">
        <v>1.7926985682600399E-4</v>
      </c>
      <c r="G172" s="129">
        <v>158</v>
      </c>
      <c r="H172" s="119">
        <v>1.59</v>
      </c>
      <c r="I172" s="130">
        <v>4.0952931950521097E-4</v>
      </c>
      <c r="K172" s="129">
        <v>158</v>
      </c>
      <c r="L172" s="119">
        <v>1.59</v>
      </c>
      <c r="M172" s="130">
        <v>6.8275705926092699E-4</v>
      </c>
      <c r="O172" s="129">
        <v>158</v>
      </c>
      <c r="P172" s="119">
        <v>1.59</v>
      </c>
      <c r="Q172" s="130">
        <v>1.4367897110352301E-4</v>
      </c>
    </row>
    <row r="173" spans="3:17" x14ac:dyDescent="0.25">
      <c r="C173" s="129">
        <v>159</v>
      </c>
      <c r="D173" s="118">
        <v>1.6</v>
      </c>
      <c r="E173" s="130">
        <v>1.7721098992342E-4</v>
      </c>
      <c r="G173" s="129">
        <v>159</v>
      </c>
      <c r="H173" s="119">
        <v>1.6</v>
      </c>
      <c r="I173" s="130">
        <v>4.0650472753984198E-4</v>
      </c>
      <c r="K173" s="129">
        <v>159</v>
      </c>
      <c r="L173" s="119">
        <v>1.6</v>
      </c>
      <c r="M173" s="130">
        <v>6.7045532196983602E-4</v>
      </c>
      <c r="O173" s="129">
        <v>159</v>
      </c>
      <c r="P173" s="119">
        <v>1.6</v>
      </c>
      <c r="Q173" s="130">
        <v>1.4419786246171301E-4</v>
      </c>
    </row>
    <row r="174" spans="3:17" x14ac:dyDescent="0.25">
      <c r="C174" s="129">
        <v>160</v>
      </c>
      <c r="D174" s="118">
        <v>1.61</v>
      </c>
      <c r="E174" s="130">
        <v>1.7508489755685701E-4</v>
      </c>
      <c r="G174" s="129">
        <v>160</v>
      </c>
      <c r="H174" s="119">
        <v>1.61</v>
      </c>
      <c r="I174" s="130">
        <v>4.0350817437336E-4</v>
      </c>
      <c r="K174" s="129">
        <v>160</v>
      </c>
      <c r="L174" s="119">
        <v>1.61</v>
      </c>
      <c r="M174" s="130">
        <v>6.5825033095265003E-4</v>
      </c>
      <c r="O174" s="129">
        <v>160</v>
      </c>
      <c r="P174" s="119">
        <v>1.61</v>
      </c>
      <c r="Q174" s="130">
        <v>1.4488754438603501E-4</v>
      </c>
    </row>
    <row r="175" spans="3:17" x14ac:dyDescent="0.25">
      <c r="C175" s="129">
        <v>161</v>
      </c>
      <c r="D175" s="118">
        <v>1.62</v>
      </c>
      <c r="E175" s="130">
        <v>1.7290057880098601E-4</v>
      </c>
      <c r="G175" s="129">
        <v>161</v>
      </c>
      <c r="H175" s="119">
        <v>1.62</v>
      </c>
      <c r="I175" s="130">
        <v>4.0052864375142102E-4</v>
      </c>
      <c r="K175" s="129">
        <v>161</v>
      </c>
      <c r="L175" s="119">
        <v>1.62</v>
      </c>
      <c r="M175" s="130">
        <v>6.4616658396997101E-4</v>
      </c>
      <c r="O175" s="129">
        <v>161</v>
      </c>
      <c r="P175" s="119">
        <v>1.62</v>
      </c>
      <c r="Q175" s="130">
        <v>1.45581250252642E-4</v>
      </c>
    </row>
    <row r="176" spans="3:17" x14ac:dyDescent="0.25">
      <c r="C176" s="129">
        <v>162</v>
      </c>
      <c r="D176" s="118">
        <v>1.63</v>
      </c>
      <c r="E176" s="130">
        <v>1.7066677957785901E-4</v>
      </c>
      <c r="G176" s="129">
        <v>162</v>
      </c>
      <c r="H176" s="119">
        <v>1.63</v>
      </c>
      <c r="I176" s="130">
        <v>3.97571910450591E-4</v>
      </c>
      <c r="K176" s="129">
        <v>162</v>
      </c>
      <c r="L176" s="119">
        <v>1.63</v>
      </c>
      <c r="M176" s="130">
        <v>6.3419473574412104E-4</v>
      </c>
      <c r="O176" s="129">
        <v>162</v>
      </c>
      <c r="P176" s="119">
        <v>1.63</v>
      </c>
      <c r="Q176" s="130">
        <v>1.4626354576496701E-4</v>
      </c>
    </row>
    <row r="177" spans="3:17" x14ac:dyDescent="0.25">
      <c r="C177" s="129">
        <v>163</v>
      </c>
      <c r="D177" s="118">
        <v>1.64</v>
      </c>
      <c r="E177" s="130">
        <v>1.6839331160533E-4</v>
      </c>
      <c r="G177" s="129">
        <v>163</v>
      </c>
      <c r="H177" s="119">
        <v>1.64</v>
      </c>
      <c r="I177" s="130">
        <v>3.9463822568191201E-4</v>
      </c>
      <c r="K177" s="129">
        <v>163</v>
      </c>
      <c r="L177" s="119">
        <v>1.64</v>
      </c>
      <c r="M177" s="130">
        <v>6.2234723569327803E-4</v>
      </c>
      <c r="O177" s="129">
        <v>163</v>
      </c>
      <c r="P177" s="119">
        <v>1.64</v>
      </c>
      <c r="Q177" s="130">
        <v>1.46920616334709E-4</v>
      </c>
    </row>
    <row r="178" spans="3:17" x14ac:dyDescent="0.25">
      <c r="C178" s="129">
        <v>164</v>
      </c>
      <c r="D178" s="118">
        <v>1.65</v>
      </c>
      <c r="E178" s="130">
        <v>1.6608491024162599E-4</v>
      </c>
      <c r="G178" s="129">
        <v>164</v>
      </c>
      <c r="H178" s="119">
        <v>1.65</v>
      </c>
      <c r="I178" s="130">
        <v>3.9172225594651398E-4</v>
      </c>
      <c r="K178" s="129">
        <v>164</v>
      </c>
      <c r="L178" s="119">
        <v>1.65</v>
      </c>
      <c r="M178" s="130">
        <v>6.1062548516607003E-4</v>
      </c>
      <c r="O178" s="129">
        <v>164</v>
      </c>
      <c r="P178" s="119">
        <v>1.65</v>
      </c>
      <c r="Q178" s="130">
        <v>1.4754027644345099E-4</v>
      </c>
    </row>
    <row r="179" spans="3:17" x14ac:dyDescent="0.25">
      <c r="C179" s="129">
        <v>165</v>
      </c>
      <c r="D179" s="118">
        <v>1.66</v>
      </c>
      <c r="E179" s="130">
        <v>1.63747885487659E-4</v>
      </c>
      <c r="G179" s="129">
        <v>165</v>
      </c>
      <c r="H179" s="119">
        <v>1.66</v>
      </c>
      <c r="I179" s="130">
        <v>3.8883362018499602E-4</v>
      </c>
      <c r="K179" s="129">
        <v>165</v>
      </c>
      <c r="L179" s="119">
        <v>1.66</v>
      </c>
      <c r="M179" s="130">
        <v>5.9903302728891701E-4</v>
      </c>
      <c r="O179" s="129">
        <v>165</v>
      </c>
      <c r="P179" s="119">
        <v>1.66</v>
      </c>
      <c r="Q179" s="130">
        <v>1.48111951664704E-4</v>
      </c>
    </row>
    <row r="180" spans="3:17" x14ac:dyDescent="0.25">
      <c r="C180" s="129">
        <v>166</v>
      </c>
      <c r="D180" s="118">
        <v>1.67</v>
      </c>
      <c r="E180" s="130">
        <v>1.6138967810279899E-4</v>
      </c>
      <c r="G180" s="129">
        <v>166</v>
      </c>
      <c r="H180" s="119">
        <v>1.67</v>
      </c>
      <c r="I180" s="130">
        <v>3.8596399918844798E-4</v>
      </c>
      <c r="K180" s="129">
        <v>166</v>
      </c>
      <c r="L180" s="119">
        <v>1.67</v>
      </c>
      <c r="M180" s="130">
        <v>5.87574678740218E-4</v>
      </c>
      <c r="O180" s="129">
        <v>166</v>
      </c>
      <c r="P180" s="119">
        <v>1.67</v>
      </c>
      <c r="Q180" s="130">
        <v>1.4862966540131901E-4</v>
      </c>
    </row>
    <row r="181" spans="3:17" x14ac:dyDescent="0.25">
      <c r="C181" s="129">
        <v>167</v>
      </c>
      <c r="D181" s="118">
        <v>1.68</v>
      </c>
      <c r="E181" s="130">
        <v>1.59014035168567E-4</v>
      </c>
      <c r="G181" s="129">
        <v>167</v>
      </c>
      <c r="H181" s="119">
        <v>1.68</v>
      </c>
      <c r="I181" s="130">
        <v>3.83115193998755E-4</v>
      </c>
      <c r="K181" s="129">
        <v>167</v>
      </c>
      <c r="L181" s="119">
        <v>1.68</v>
      </c>
      <c r="M181" s="130">
        <v>5.7625224852574498E-4</v>
      </c>
      <c r="O181" s="129">
        <v>167</v>
      </c>
      <c r="P181" s="119">
        <v>1.68</v>
      </c>
      <c r="Q181" s="130">
        <v>1.49083472906883E-4</v>
      </c>
    </row>
    <row r="182" spans="3:17" x14ac:dyDescent="0.25">
      <c r="C182" s="129">
        <v>168</v>
      </c>
      <c r="D182" s="118">
        <v>1.69</v>
      </c>
      <c r="E182" s="130">
        <v>1.5662484651980099E-4</v>
      </c>
      <c r="G182" s="129">
        <v>168</v>
      </c>
      <c r="H182" s="119">
        <v>1.69</v>
      </c>
      <c r="I182" s="130">
        <v>3.8029201122835203E-4</v>
      </c>
      <c r="K182" s="129">
        <v>168</v>
      </c>
      <c r="L182" s="119">
        <v>1.69</v>
      </c>
      <c r="M182" s="130">
        <v>5.6506741083722203E-4</v>
      </c>
      <c r="O182" s="129">
        <v>168</v>
      </c>
      <c r="P182" s="119">
        <v>1.69</v>
      </c>
      <c r="Q182" s="130">
        <v>1.4946702858264501E-4</v>
      </c>
    </row>
    <row r="183" spans="3:17" x14ac:dyDescent="0.25">
      <c r="C183" s="129">
        <v>169</v>
      </c>
      <c r="D183" s="118">
        <v>1.7</v>
      </c>
      <c r="E183" s="130">
        <v>1.54227675831679E-4</v>
      </c>
      <c r="G183" s="129">
        <v>169</v>
      </c>
      <c r="H183" s="119">
        <v>1.7</v>
      </c>
      <c r="I183" s="130">
        <v>3.7748724148320802E-4</v>
      </c>
      <c r="K183" s="129">
        <v>169</v>
      </c>
      <c r="L183" s="119">
        <v>1.7</v>
      </c>
      <c r="M183" s="130">
        <v>5.5402664509605199E-4</v>
      </c>
      <c r="O183" s="129">
        <v>169</v>
      </c>
      <c r="P183" s="119">
        <v>1.7</v>
      </c>
      <c r="Q183" s="130">
        <v>1.4977867078809799E-4</v>
      </c>
    </row>
    <row r="184" spans="3:17" x14ac:dyDescent="0.25">
      <c r="C184" s="129">
        <v>170</v>
      </c>
      <c r="D184" s="118">
        <v>1.71</v>
      </c>
      <c r="E184" s="130">
        <v>1.5182499962149699E-4</v>
      </c>
      <c r="G184" s="129">
        <v>170</v>
      </c>
      <c r="H184" s="119">
        <v>1.71</v>
      </c>
      <c r="I184" s="130">
        <v>3.7470638087979899E-4</v>
      </c>
      <c r="K184" s="129">
        <v>170</v>
      </c>
      <c r="L184" s="119">
        <v>1.71</v>
      </c>
      <c r="M184" s="130">
        <v>5.4682548074333297E-4</v>
      </c>
      <c r="O184" s="129">
        <v>170</v>
      </c>
      <c r="P184" s="119">
        <v>1.71</v>
      </c>
      <c r="Q184" s="130">
        <v>1.5001319259353799E-4</v>
      </c>
    </row>
    <row r="185" spans="3:17" x14ac:dyDescent="0.25">
      <c r="C185" s="129">
        <v>171</v>
      </c>
      <c r="D185" s="118">
        <v>1.72</v>
      </c>
      <c r="E185" s="130">
        <v>1.49419166654487E-4</v>
      </c>
      <c r="G185" s="129">
        <v>171</v>
      </c>
      <c r="H185" s="119">
        <v>1.72</v>
      </c>
      <c r="I185" s="130">
        <v>3.7194816655310902E-4</v>
      </c>
      <c r="K185" s="129">
        <v>171</v>
      </c>
      <c r="L185" s="119">
        <v>1.72</v>
      </c>
      <c r="M185" s="130">
        <v>5.4790818364927705E-4</v>
      </c>
      <c r="O185" s="129">
        <v>171</v>
      </c>
      <c r="P185" s="119">
        <v>1.72</v>
      </c>
      <c r="Q185" s="130">
        <v>1.5016783326934601E-4</v>
      </c>
    </row>
    <row r="186" spans="3:17" x14ac:dyDescent="0.25">
      <c r="C186" s="129">
        <v>172</v>
      </c>
      <c r="D186" s="118">
        <v>1.73</v>
      </c>
      <c r="E186" s="130">
        <v>1.4701454118741601E-4</v>
      </c>
      <c r="G186" s="129">
        <v>172</v>
      </c>
      <c r="H186" s="119">
        <v>1.73</v>
      </c>
      <c r="I186" s="130">
        <v>3.6920867607734802E-4</v>
      </c>
      <c r="K186" s="129">
        <v>172</v>
      </c>
      <c r="L186" s="119">
        <v>1.73</v>
      </c>
      <c r="M186" s="130">
        <v>5.4846271234825395E-4</v>
      </c>
      <c r="O186" s="129">
        <v>172</v>
      </c>
      <c r="P186" s="119">
        <v>1.73</v>
      </c>
      <c r="Q186" s="130">
        <v>1.5024452738117501E-4</v>
      </c>
    </row>
    <row r="187" spans="3:17" x14ac:dyDescent="0.25">
      <c r="C187" s="129">
        <v>173</v>
      </c>
      <c r="D187" s="118">
        <v>1.74</v>
      </c>
      <c r="E187" s="130">
        <v>1.4461197698940499E-4</v>
      </c>
      <c r="G187" s="129">
        <v>173</v>
      </c>
      <c r="H187" s="119">
        <v>1.74</v>
      </c>
      <c r="I187" s="130">
        <v>3.6649524774141098E-4</v>
      </c>
      <c r="K187" s="129">
        <v>173</v>
      </c>
      <c r="L187" s="119">
        <v>1.74</v>
      </c>
      <c r="M187" s="130">
        <v>5.4850904548419603E-4</v>
      </c>
      <c r="O187" s="129">
        <v>173</v>
      </c>
      <c r="P187" s="119">
        <v>1.74</v>
      </c>
      <c r="Q187" s="130">
        <v>1.50833927245843E-4</v>
      </c>
    </row>
    <row r="188" spans="3:17" x14ac:dyDescent="0.25">
      <c r="C188" s="129">
        <v>174</v>
      </c>
      <c r="D188" s="118">
        <v>1.75</v>
      </c>
      <c r="E188" s="130">
        <v>1.4221308128387601E-4</v>
      </c>
      <c r="G188" s="129">
        <v>174</v>
      </c>
      <c r="H188" s="119">
        <v>1.75</v>
      </c>
      <c r="I188" s="130">
        <v>3.6380223169796001E-4</v>
      </c>
      <c r="K188" s="129">
        <v>174</v>
      </c>
      <c r="L188" s="119">
        <v>1.75</v>
      </c>
      <c r="M188" s="130">
        <v>5.4806117196316904E-4</v>
      </c>
      <c r="O188" s="129">
        <v>174</v>
      </c>
      <c r="P188" s="119">
        <v>1.75</v>
      </c>
      <c r="Q188" s="130">
        <v>1.5151884118438E-4</v>
      </c>
    </row>
    <row r="189" spans="3:17" x14ac:dyDescent="0.25">
      <c r="C189" s="129">
        <v>175</v>
      </c>
      <c r="D189" s="118">
        <v>1.76</v>
      </c>
      <c r="E189" s="130">
        <v>1.3982141062608499E-4</v>
      </c>
      <c r="G189" s="129">
        <v>175</v>
      </c>
      <c r="H189" s="119">
        <v>1.76</v>
      </c>
      <c r="I189" s="130">
        <v>3.6112819140595999E-4</v>
      </c>
      <c r="K189" s="129">
        <v>175</v>
      </c>
      <c r="L189" s="119">
        <v>1.76</v>
      </c>
      <c r="M189" s="130">
        <v>5.4713996138485799E-4</v>
      </c>
      <c r="O189" s="129">
        <v>175</v>
      </c>
      <c r="P189" s="119">
        <v>1.76</v>
      </c>
      <c r="Q189" s="130">
        <v>1.51945264746007E-4</v>
      </c>
    </row>
    <row r="190" spans="3:17" x14ac:dyDescent="0.25">
      <c r="C190" s="129">
        <v>176</v>
      </c>
      <c r="D190" s="118">
        <v>1.77</v>
      </c>
      <c r="E190" s="130">
        <v>1.3743632870977799E-4</v>
      </c>
      <c r="G190" s="129">
        <v>176</v>
      </c>
      <c r="H190" s="119">
        <v>1.77</v>
      </c>
      <c r="I190" s="130">
        <v>3.5848141447558201E-4</v>
      </c>
      <c r="K190" s="129">
        <v>176</v>
      </c>
      <c r="L190" s="119">
        <v>1.77</v>
      </c>
      <c r="M190" s="130">
        <v>5.45770745310995E-4</v>
      </c>
      <c r="O190" s="129">
        <v>176</v>
      </c>
      <c r="P190" s="119">
        <v>1.77</v>
      </c>
      <c r="Q190" s="130">
        <v>1.52110905108751E-4</v>
      </c>
    </row>
    <row r="191" spans="3:17" x14ac:dyDescent="0.25">
      <c r="C191" s="129">
        <v>177</v>
      </c>
      <c r="D191" s="118">
        <v>1.78</v>
      </c>
      <c r="E191" s="130">
        <v>1.3505975194026001E-4</v>
      </c>
      <c r="G191" s="129">
        <v>177</v>
      </c>
      <c r="H191" s="119">
        <v>1.78</v>
      </c>
      <c r="I191" s="130">
        <v>3.5585353946064602E-4</v>
      </c>
      <c r="K191" s="129">
        <v>177</v>
      </c>
      <c r="L191" s="119">
        <v>1.78</v>
      </c>
      <c r="M191" s="130">
        <v>5.4397601470856905E-4</v>
      </c>
      <c r="O191" s="129">
        <v>177</v>
      </c>
      <c r="P191" s="119">
        <v>1.78</v>
      </c>
      <c r="Q191" s="130">
        <v>1.5201907122215701E-4</v>
      </c>
    </row>
    <row r="192" spans="3:17" x14ac:dyDescent="0.25">
      <c r="C192" s="129">
        <v>178</v>
      </c>
      <c r="D192" s="118">
        <v>1.79</v>
      </c>
      <c r="E192" s="130">
        <v>1.32693198255722E-4</v>
      </c>
      <c r="G192" s="129">
        <v>178</v>
      </c>
      <c r="H192" s="119">
        <v>1.79</v>
      </c>
      <c r="I192" s="130">
        <v>3.5324574397252299E-4</v>
      </c>
      <c r="K192" s="129">
        <v>178</v>
      </c>
      <c r="L192" s="119">
        <v>1.79</v>
      </c>
      <c r="M192" s="130">
        <v>5.4176966264019401E-4</v>
      </c>
      <c r="O192" s="129">
        <v>178</v>
      </c>
      <c r="P192" s="119">
        <v>1.79</v>
      </c>
      <c r="Q192" s="130">
        <v>1.5167710354487701E-4</v>
      </c>
    </row>
    <row r="193" spans="3:17" x14ac:dyDescent="0.25">
      <c r="C193" s="129">
        <v>179</v>
      </c>
      <c r="D193" s="118">
        <v>1.8</v>
      </c>
      <c r="E193" s="130">
        <v>1.30336255901784E-4</v>
      </c>
      <c r="G193" s="129">
        <v>179</v>
      </c>
      <c r="H193" s="119">
        <v>1.8</v>
      </c>
      <c r="I193" s="130">
        <v>3.5066376314732103E-4</v>
      </c>
      <c r="K193" s="129">
        <v>179</v>
      </c>
      <c r="L193" s="119">
        <v>1.8</v>
      </c>
      <c r="M193" s="130">
        <v>5.3917209132924905E-4</v>
      </c>
      <c r="O193" s="129">
        <v>179</v>
      </c>
      <c r="P193" s="119">
        <v>1.8</v>
      </c>
      <c r="Q193" s="130">
        <v>1.51091253655083E-4</v>
      </c>
    </row>
    <row r="194" spans="3:17" x14ac:dyDescent="0.25">
      <c r="C194" s="129">
        <v>180</v>
      </c>
      <c r="D194" s="118">
        <v>1.81</v>
      </c>
      <c r="E194" s="130">
        <v>1.27990860208953E-4</v>
      </c>
      <c r="G194" s="129">
        <v>180</v>
      </c>
      <c r="H194" s="119">
        <v>1.81</v>
      </c>
      <c r="I194" s="130">
        <v>3.4810072429188E-4</v>
      </c>
      <c r="K194" s="129">
        <v>180</v>
      </c>
      <c r="L194" s="119">
        <v>1.81</v>
      </c>
      <c r="M194" s="130">
        <v>5.3620363441625398E-4</v>
      </c>
      <c r="O194" s="129">
        <v>180</v>
      </c>
      <c r="P194" s="119">
        <v>1.81</v>
      </c>
      <c r="Q194" s="130">
        <v>1.5027342294550501E-4</v>
      </c>
    </row>
    <row r="195" spans="3:17" x14ac:dyDescent="0.25">
      <c r="C195" s="129">
        <v>181</v>
      </c>
      <c r="D195" s="118">
        <v>1.82</v>
      </c>
      <c r="E195" s="130">
        <v>1.2565687141383199E-4</v>
      </c>
      <c r="G195" s="129">
        <v>181</v>
      </c>
      <c r="H195" s="119">
        <v>1.82</v>
      </c>
      <c r="I195" s="130">
        <v>3.4555816706344298E-4</v>
      </c>
      <c r="K195" s="129">
        <v>181</v>
      </c>
      <c r="L195" s="119">
        <v>1.82</v>
      </c>
      <c r="M195" s="130">
        <v>5.3289379326924196E-4</v>
      </c>
      <c r="O195" s="129">
        <v>181</v>
      </c>
      <c r="P195" s="119">
        <v>1.82</v>
      </c>
      <c r="Q195" s="130">
        <v>1.4923685179428001E-4</v>
      </c>
    </row>
    <row r="196" spans="3:17" x14ac:dyDescent="0.25">
      <c r="C196" s="129">
        <v>182</v>
      </c>
      <c r="D196" s="118">
        <v>1.83</v>
      </c>
      <c r="E196" s="130">
        <v>1.2333425093476801E-4</v>
      </c>
      <c r="G196" s="129">
        <v>182</v>
      </c>
      <c r="H196" s="119">
        <v>1.83</v>
      </c>
      <c r="I196" s="130">
        <v>3.4304054549451698E-4</v>
      </c>
      <c r="K196" s="129">
        <v>182</v>
      </c>
      <c r="L196" s="119">
        <v>1.83</v>
      </c>
      <c r="M196" s="130">
        <v>5.2925183518891705E-4</v>
      </c>
      <c r="O196" s="129">
        <v>182</v>
      </c>
      <c r="P196" s="119">
        <v>1.83</v>
      </c>
      <c r="Q196" s="130">
        <v>1.47994261566869E-4</v>
      </c>
    </row>
    <row r="197" spans="3:17" x14ac:dyDescent="0.25">
      <c r="C197" s="129">
        <v>183</v>
      </c>
      <c r="D197" s="118">
        <v>1.84</v>
      </c>
      <c r="E197" s="130">
        <v>1.2102492625921801E-4</v>
      </c>
      <c r="G197" s="129">
        <v>183</v>
      </c>
      <c r="H197" s="119">
        <v>1.84</v>
      </c>
      <c r="I197" s="130">
        <v>3.4054182611224998E-4</v>
      </c>
      <c r="K197" s="129">
        <v>183</v>
      </c>
      <c r="L197" s="119">
        <v>1.84</v>
      </c>
      <c r="M197" s="130">
        <v>5.2529680110111705E-4</v>
      </c>
      <c r="O197" s="129">
        <v>183</v>
      </c>
      <c r="P197" s="119">
        <v>1.84</v>
      </c>
      <c r="Q197" s="130">
        <v>1.46561316960782E-4</v>
      </c>
    </row>
    <row r="198" spans="3:17" x14ac:dyDescent="0.25">
      <c r="C198" s="129">
        <v>184</v>
      </c>
      <c r="D198" s="118">
        <v>1.85</v>
      </c>
      <c r="E198" s="130">
        <v>1.1986346646899E-4</v>
      </c>
      <c r="G198" s="129">
        <v>184</v>
      </c>
      <c r="H198" s="119">
        <v>1.85</v>
      </c>
      <c r="I198" s="130">
        <v>3.38063370094597E-4</v>
      </c>
      <c r="K198" s="129">
        <v>184</v>
      </c>
      <c r="L198" s="119">
        <v>1.85</v>
      </c>
      <c r="M198" s="130">
        <v>5.2104728970554304E-4</v>
      </c>
      <c r="O198" s="129">
        <v>184</v>
      </c>
      <c r="P198" s="119">
        <v>1.85</v>
      </c>
      <c r="Q198" s="130">
        <v>1.4543406488105499E-4</v>
      </c>
    </row>
    <row r="199" spans="3:17" x14ac:dyDescent="0.25">
      <c r="C199" s="129">
        <v>185</v>
      </c>
      <c r="D199" s="118">
        <v>1.86</v>
      </c>
      <c r="E199" s="130">
        <v>1.1972789768161801E-4</v>
      </c>
      <c r="G199" s="129">
        <v>185</v>
      </c>
      <c r="H199" s="119">
        <v>1.86</v>
      </c>
      <c r="I199" s="130">
        <v>3.3560947991697297E-4</v>
      </c>
      <c r="K199" s="129">
        <v>185</v>
      </c>
      <c r="L199" s="119">
        <v>1.86</v>
      </c>
      <c r="M199" s="130">
        <v>5.1652934862438495E-4</v>
      </c>
      <c r="O199" s="129">
        <v>185</v>
      </c>
      <c r="P199" s="119">
        <v>1.86</v>
      </c>
      <c r="Q199" s="130">
        <v>1.44643829507404E-4</v>
      </c>
    </row>
    <row r="200" spans="3:17" x14ac:dyDescent="0.25">
      <c r="C200" s="129">
        <v>186</v>
      </c>
      <c r="D200" s="118">
        <v>1.87</v>
      </c>
      <c r="E200" s="130">
        <v>1.19462473056334E-4</v>
      </c>
      <c r="G200" s="129">
        <v>186</v>
      </c>
      <c r="H200" s="119">
        <v>1.87</v>
      </c>
      <c r="I200" s="130">
        <v>3.33174383701336E-4</v>
      </c>
      <c r="K200" s="129">
        <v>186</v>
      </c>
      <c r="L200" s="119">
        <v>1.87</v>
      </c>
      <c r="M200" s="130">
        <v>5.1175508428229904E-4</v>
      </c>
      <c r="O200" s="129">
        <v>186</v>
      </c>
      <c r="P200" s="119">
        <v>1.87</v>
      </c>
      <c r="Q200" s="130">
        <v>1.43811110140686E-4</v>
      </c>
    </row>
    <row r="201" spans="3:17" x14ac:dyDescent="0.25">
      <c r="C201" s="129">
        <v>187</v>
      </c>
      <c r="D201" s="118">
        <v>1.88</v>
      </c>
      <c r="E201" s="130">
        <v>1.19072413518879E-4</v>
      </c>
      <c r="G201" s="129">
        <v>187</v>
      </c>
      <c r="H201" s="119">
        <v>1.88</v>
      </c>
      <c r="I201" s="130">
        <v>3.3075878600017402E-4</v>
      </c>
      <c r="K201" s="129">
        <v>187</v>
      </c>
      <c r="L201" s="119">
        <v>1.88</v>
      </c>
      <c r="M201" s="130">
        <v>5.06739245267866E-4</v>
      </c>
      <c r="O201" s="129">
        <v>187</v>
      </c>
      <c r="P201" s="119">
        <v>1.88</v>
      </c>
      <c r="Q201" s="130">
        <v>1.4293767908401999E-4</v>
      </c>
    </row>
    <row r="202" spans="3:17" x14ac:dyDescent="0.25">
      <c r="C202" s="129">
        <v>188</v>
      </c>
      <c r="D202" s="118">
        <v>1.89</v>
      </c>
      <c r="E202" s="130">
        <v>1.18562810381386E-4</v>
      </c>
      <c r="G202" s="129">
        <v>188</v>
      </c>
      <c r="H202" s="119">
        <v>1.89</v>
      </c>
      <c r="I202" s="130">
        <v>3.2836783829823599E-4</v>
      </c>
      <c r="K202" s="129">
        <v>188</v>
      </c>
      <c r="L202" s="119">
        <v>1.89</v>
      </c>
      <c r="M202" s="130">
        <v>5.0149848540958196E-4</v>
      </c>
      <c r="O202" s="129">
        <v>188</v>
      </c>
      <c r="P202" s="119">
        <v>1.89</v>
      </c>
      <c r="Q202" s="130">
        <v>1.42028218840052E-4</v>
      </c>
    </row>
    <row r="203" spans="3:17" x14ac:dyDescent="0.25">
      <c r="C203" s="129">
        <v>189</v>
      </c>
      <c r="D203" s="118">
        <v>1.9</v>
      </c>
      <c r="E203" s="130">
        <v>1.17938655868841E-4</v>
      </c>
      <c r="G203" s="129">
        <v>189</v>
      </c>
      <c r="H203" s="119">
        <v>1.9</v>
      </c>
      <c r="I203" s="130">
        <v>3.2599551808585702E-4</v>
      </c>
      <c r="K203" s="129">
        <v>189</v>
      </c>
      <c r="L203" s="119">
        <v>1.9</v>
      </c>
      <c r="M203" s="130">
        <v>4.96058816913747E-4</v>
      </c>
      <c r="O203" s="129">
        <v>189</v>
      </c>
      <c r="P203" s="119">
        <v>1.9</v>
      </c>
      <c r="Q203" s="130">
        <v>1.4108518311576601E-4</v>
      </c>
    </row>
    <row r="204" spans="3:17" x14ac:dyDescent="0.25">
      <c r="C204" s="129">
        <v>190</v>
      </c>
      <c r="D204" s="118">
        <v>1.91</v>
      </c>
      <c r="E204" s="130">
        <v>1.17205061037154E-4</v>
      </c>
      <c r="G204" s="129">
        <v>190</v>
      </c>
      <c r="H204" s="119">
        <v>1.91</v>
      </c>
      <c r="I204" s="130">
        <v>3.2364182480406402E-4</v>
      </c>
      <c r="K204" s="129">
        <v>190</v>
      </c>
      <c r="L204" s="119">
        <v>1.91</v>
      </c>
      <c r="M204" s="130">
        <v>4.9042704736556501E-4</v>
      </c>
      <c r="O204" s="129">
        <v>190</v>
      </c>
      <c r="P204" s="119">
        <v>1.91</v>
      </c>
      <c r="Q204" s="130">
        <v>1.4011176071231001E-4</v>
      </c>
    </row>
    <row r="205" spans="3:17" x14ac:dyDescent="0.25">
      <c r="C205" s="129">
        <v>191</v>
      </c>
      <c r="D205" s="118">
        <v>1.92</v>
      </c>
      <c r="E205" s="130">
        <v>1.16367133191364E-4</v>
      </c>
      <c r="G205" s="129">
        <v>191</v>
      </c>
      <c r="H205" s="119">
        <v>1.92</v>
      </c>
      <c r="I205" s="130">
        <v>3.2131252320709102E-4</v>
      </c>
      <c r="K205" s="129">
        <v>191</v>
      </c>
      <c r="L205" s="119">
        <v>1.92</v>
      </c>
      <c r="M205" s="130">
        <v>4.84617180738969E-4</v>
      </c>
      <c r="O205" s="129">
        <v>191</v>
      </c>
      <c r="P205" s="119">
        <v>1.92</v>
      </c>
      <c r="Q205" s="130">
        <v>1.3911151665815E-4</v>
      </c>
    </row>
    <row r="206" spans="3:17" x14ac:dyDescent="0.25">
      <c r="C206" s="129">
        <v>192</v>
      </c>
      <c r="D206" s="118">
        <v>1.93</v>
      </c>
      <c r="E206" s="130">
        <v>1.15429861066579E-4</v>
      </c>
      <c r="G206" s="129">
        <v>192</v>
      </c>
      <c r="H206" s="119">
        <v>1.93</v>
      </c>
      <c r="I206" s="130">
        <v>3.1900200652380697E-4</v>
      </c>
      <c r="K206" s="129">
        <v>192</v>
      </c>
      <c r="L206" s="119">
        <v>1.93</v>
      </c>
      <c r="M206" s="130">
        <v>4.7864930786761502E-4</v>
      </c>
      <c r="O206" s="129">
        <v>192</v>
      </c>
      <c r="P206" s="119">
        <v>1.93</v>
      </c>
      <c r="Q206" s="130">
        <v>1.38085575457888E-4</v>
      </c>
    </row>
    <row r="207" spans="3:17" x14ac:dyDescent="0.25">
      <c r="C207" s="129">
        <v>193</v>
      </c>
      <c r="D207" s="118">
        <v>1.94</v>
      </c>
      <c r="E207" s="130">
        <v>1.14787483843054E-4</v>
      </c>
      <c r="G207" s="129">
        <v>193</v>
      </c>
      <c r="H207" s="119">
        <v>1.94</v>
      </c>
      <c r="I207" s="130">
        <v>3.1670988222066298E-4</v>
      </c>
      <c r="K207" s="129">
        <v>193</v>
      </c>
      <c r="L207" s="119">
        <v>1.94</v>
      </c>
      <c r="M207" s="130">
        <v>4.72538081484436E-4</v>
      </c>
      <c r="O207" s="129">
        <v>193</v>
      </c>
      <c r="P207" s="119">
        <v>1.94</v>
      </c>
      <c r="Q207" s="130">
        <v>1.3703910469038899E-4</v>
      </c>
    </row>
    <row r="208" spans="3:17" x14ac:dyDescent="0.25">
      <c r="C208" s="129">
        <v>194</v>
      </c>
      <c r="D208" s="118">
        <v>1.95</v>
      </c>
      <c r="E208" s="130">
        <v>1.16626584229634E-4</v>
      </c>
      <c r="G208" s="129">
        <v>194</v>
      </c>
      <c r="H208" s="119">
        <v>1.95</v>
      </c>
      <c r="I208" s="130">
        <v>3.14440136142998E-4</v>
      </c>
      <c r="K208" s="129">
        <v>194</v>
      </c>
      <c r="L208" s="119">
        <v>1.95</v>
      </c>
      <c r="M208" s="130">
        <v>4.6629080090379799E-4</v>
      </c>
      <c r="O208" s="129">
        <v>194</v>
      </c>
      <c r="P208" s="119">
        <v>1.95</v>
      </c>
      <c r="Q208" s="130">
        <v>1.3597111595026201E-4</v>
      </c>
    </row>
    <row r="209" spans="3:17" x14ac:dyDescent="0.25">
      <c r="C209" s="129">
        <v>195</v>
      </c>
      <c r="D209" s="118">
        <v>1.96</v>
      </c>
      <c r="E209" s="130">
        <v>1.18174287123531E-4</v>
      </c>
      <c r="G209" s="129">
        <v>195</v>
      </c>
      <c r="H209" s="119">
        <v>1.96</v>
      </c>
      <c r="I209" s="130">
        <v>3.1219034777536098E-4</v>
      </c>
      <c r="K209" s="129">
        <v>195</v>
      </c>
      <c r="L209" s="119">
        <v>1.96</v>
      </c>
      <c r="M209" s="130">
        <v>4.59925732782393E-4</v>
      </c>
      <c r="O209" s="129">
        <v>195</v>
      </c>
      <c r="P209" s="119">
        <v>1.96</v>
      </c>
      <c r="Q209" s="130">
        <v>1.3488737157811299E-4</v>
      </c>
    </row>
    <row r="210" spans="3:17" x14ac:dyDescent="0.25">
      <c r="C210" s="129">
        <v>196</v>
      </c>
      <c r="D210" s="118">
        <v>1.97</v>
      </c>
      <c r="E210" s="130">
        <v>1.19424138282925E-4</v>
      </c>
      <c r="G210" s="129">
        <v>196</v>
      </c>
      <c r="H210" s="119">
        <v>1.97</v>
      </c>
      <c r="I210" s="130">
        <v>3.0995867889545498E-4</v>
      </c>
      <c r="K210" s="129">
        <v>196</v>
      </c>
      <c r="L210" s="119">
        <v>1.97</v>
      </c>
      <c r="M210" s="130">
        <v>4.5345719702242999E-4</v>
      </c>
      <c r="O210" s="129">
        <v>196</v>
      </c>
      <c r="P210" s="119">
        <v>1.97</v>
      </c>
      <c r="Q210" s="130">
        <v>1.33786871427216E-4</v>
      </c>
    </row>
    <row r="211" spans="3:17" x14ac:dyDescent="0.25">
      <c r="C211" s="129">
        <v>197</v>
      </c>
      <c r="D211" s="118">
        <v>1.98</v>
      </c>
      <c r="E211" s="130">
        <v>1.20371996687704E-4</v>
      </c>
      <c r="G211" s="129">
        <v>197</v>
      </c>
      <c r="H211" s="119">
        <v>1.98</v>
      </c>
      <c r="I211" s="130">
        <v>3.0774703754671198E-4</v>
      </c>
      <c r="K211" s="129">
        <v>197</v>
      </c>
      <c r="L211" s="119">
        <v>1.98</v>
      </c>
      <c r="M211" s="130">
        <v>4.4688988247449301E-4</v>
      </c>
      <c r="O211" s="129">
        <v>197</v>
      </c>
      <c r="P211" s="119">
        <v>1.98</v>
      </c>
      <c r="Q211" s="130">
        <v>1.3267268296580199E-4</v>
      </c>
    </row>
    <row r="212" spans="3:17" x14ac:dyDescent="0.25">
      <c r="C212" s="129">
        <v>198</v>
      </c>
      <c r="D212" s="118">
        <v>1.99</v>
      </c>
      <c r="E212" s="130">
        <v>1.2101593371081E-4</v>
      </c>
      <c r="G212" s="129">
        <v>198</v>
      </c>
      <c r="H212" s="119">
        <v>1.99</v>
      </c>
      <c r="I212" s="130">
        <v>3.0555681939209E-4</v>
      </c>
      <c r="K212" s="129">
        <v>198</v>
      </c>
      <c r="L212" s="119">
        <v>1.99</v>
      </c>
      <c r="M212" s="130">
        <v>4.4024431766457499E-4</v>
      </c>
      <c r="O212" s="129">
        <v>198</v>
      </c>
      <c r="P212" s="119">
        <v>1.99</v>
      </c>
      <c r="Q212" s="130">
        <v>1.3154684901729499E-4</v>
      </c>
    </row>
    <row r="213" spans="3:17" x14ac:dyDescent="0.25">
      <c r="C213" s="129">
        <v>199</v>
      </c>
      <c r="D213" s="118">
        <v>2</v>
      </c>
      <c r="E213" s="130">
        <v>1.21356248842431E-4</v>
      </c>
      <c r="G213" s="129">
        <v>199</v>
      </c>
      <c r="H213" s="119">
        <v>2</v>
      </c>
      <c r="I213" s="130">
        <v>3.0338441625936998E-4</v>
      </c>
      <c r="K213" s="129">
        <v>199</v>
      </c>
      <c r="L213" s="119">
        <v>2</v>
      </c>
      <c r="M213" s="130">
        <v>4.3352643167253398E-4</v>
      </c>
      <c r="O213" s="129">
        <v>199</v>
      </c>
      <c r="P213" s="119">
        <v>2</v>
      </c>
      <c r="Q213" s="130">
        <v>1.3040880306234499E-4</v>
      </c>
    </row>
    <row r="214" spans="3:17" x14ac:dyDescent="0.25">
      <c r="C214" s="129">
        <v>200</v>
      </c>
      <c r="D214" s="118">
        <v>2.0099999999999998</v>
      </c>
      <c r="E214" s="130">
        <v>1.21396717440801E-4</v>
      </c>
      <c r="G214" s="129">
        <v>200</v>
      </c>
      <c r="H214" s="119">
        <v>2.0099999999999998</v>
      </c>
      <c r="I214" s="130">
        <v>3.0122977337973501E-4</v>
      </c>
      <c r="K214" s="129">
        <v>200</v>
      </c>
      <c r="L214" s="119">
        <v>2.0099999999999998</v>
      </c>
      <c r="M214" s="130">
        <v>4.2674519654948602E-4</v>
      </c>
      <c r="O214" s="129">
        <v>200</v>
      </c>
      <c r="P214" s="119">
        <v>2.0099999999999998</v>
      </c>
      <c r="Q214" s="130">
        <v>1.29263023055609E-4</v>
      </c>
    </row>
    <row r="215" spans="3:17" x14ac:dyDescent="0.25">
      <c r="C215" s="129">
        <v>201</v>
      </c>
      <c r="D215" s="118">
        <v>2.02</v>
      </c>
      <c r="E215" s="130">
        <v>1.21142228466268E-4</v>
      </c>
      <c r="G215" s="129">
        <v>201</v>
      </c>
      <c r="H215" s="119">
        <v>2.02</v>
      </c>
      <c r="I215" s="130">
        <v>2.9909752776024698E-4</v>
      </c>
      <c r="K215" s="129">
        <v>201</v>
      </c>
      <c r="L215" s="119">
        <v>2.02</v>
      </c>
      <c r="M215" s="130">
        <v>4.1991902724084499E-4</v>
      </c>
      <c r="O215" s="129">
        <v>201</v>
      </c>
      <c r="P215" s="119">
        <v>2.02</v>
      </c>
      <c r="Q215" s="130">
        <v>1.2810786341649601E-4</v>
      </c>
    </row>
    <row r="216" spans="3:17" x14ac:dyDescent="0.25">
      <c r="C216" s="129">
        <v>202</v>
      </c>
      <c r="D216" s="118">
        <v>2.0299999999999998</v>
      </c>
      <c r="E216" s="130">
        <v>1.2059966829003001E-4</v>
      </c>
      <c r="G216" s="129">
        <v>202</v>
      </c>
      <c r="H216" s="119">
        <v>2.0299999999999998</v>
      </c>
      <c r="I216" s="130">
        <v>2.96983141131641E-4</v>
      </c>
      <c r="K216" s="129">
        <v>202</v>
      </c>
      <c r="L216" s="119">
        <v>2.0299999999999998</v>
      </c>
      <c r="M216" s="130">
        <v>4.13046081207836E-4</v>
      </c>
      <c r="O216" s="129">
        <v>202</v>
      </c>
      <c r="P216" s="119">
        <v>2.0299999999999998</v>
      </c>
      <c r="Q216" s="130">
        <v>1.26944732316607E-4</v>
      </c>
    </row>
    <row r="217" spans="3:17" x14ac:dyDescent="0.25">
      <c r="C217" s="129">
        <v>203</v>
      </c>
      <c r="D217" s="118">
        <v>2.04</v>
      </c>
      <c r="E217" s="130">
        <v>1.19777458454705E-4</v>
      </c>
      <c r="G217" s="129">
        <v>203</v>
      </c>
      <c r="H217" s="119">
        <v>2.04</v>
      </c>
      <c r="I217" s="130">
        <v>2.9488617399021699E-4</v>
      </c>
      <c r="K217" s="129">
        <v>203</v>
      </c>
      <c r="L217" s="119">
        <v>2.04</v>
      </c>
      <c r="M217" s="130">
        <v>4.0614867219003801E-4</v>
      </c>
      <c r="O217" s="129">
        <v>203</v>
      </c>
      <c r="P217" s="119">
        <v>2.04</v>
      </c>
      <c r="Q217" s="130">
        <v>1.25776324738836E-4</v>
      </c>
    </row>
    <row r="218" spans="3:17" x14ac:dyDescent="0.25">
      <c r="C218" s="129">
        <v>204</v>
      </c>
      <c r="D218" s="118">
        <v>2.0499999999999998</v>
      </c>
      <c r="E218" s="130">
        <v>1.19111330880781E-4</v>
      </c>
      <c r="G218" s="129">
        <v>204</v>
      </c>
      <c r="H218" s="119">
        <v>2.0499999999999998</v>
      </c>
      <c r="I218" s="130">
        <v>2.9280845161403299E-4</v>
      </c>
      <c r="K218" s="129">
        <v>204</v>
      </c>
      <c r="L218" s="119">
        <v>2.0499999999999998</v>
      </c>
      <c r="M218" s="130">
        <v>3.9922319402767298E-4</v>
      </c>
      <c r="O218" s="129">
        <v>204</v>
      </c>
      <c r="P218" s="119">
        <v>2.0499999999999998</v>
      </c>
      <c r="Q218" s="130">
        <v>1.2460084304950699E-4</v>
      </c>
    </row>
    <row r="219" spans="3:17" x14ac:dyDescent="0.25">
      <c r="C219" s="129">
        <v>205</v>
      </c>
      <c r="D219" s="118">
        <v>2.06</v>
      </c>
      <c r="E219" s="130">
        <v>1.18658608104036E-4</v>
      </c>
      <c r="G219" s="129">
        <v>205</v>
      </c>
      <c r="H219" s="119">
        <v>2.06</v>
      </c>
      <c r="I219" s="130">
        <v>2.9075078709066201E-4</v>
      </c>
      <c r="K219" s="129">
        <v>205</v>
      </c>
      <c r="L219" s="119">
        <v>2.06</v>
      </c>
      <c r="M219" s="130">
        <v>3.92288590133358E-4</v>
      </c>
      <c r="O219" s="129">
        <v>205</v>
      </c>
      <c r="P219" s="119">
        <v>2.06</v>
      </c>
      <c r="Q219" s="130">
        <v>1.2342014526420199E-4</v>
      </c>
    </row>
    <row r="220" spans="3:17" x14ac:dyDescent="0.25">
      <c r="C220" s="129">
        <v>206</v>
      </c>
      <c r="D220" s="118">
        <v>2.0699999999999998</v>
      </c>
      <c r="E220" s="130">
        <v>1.18053266327818E-4</v>
      </c>
      <c r="G220" s="129">
        <v>206</v>
      </c>
      <c r="H220" s="119">
        <v>2.0699999999999998</v>
      </c>
      <c r="I220" s="130">
        <v>2.8871018268405502E-4</v>
      </c>
      <c r="K220" s="129">
        <v>206</v>
      </c>
      <c r="L220" s="119">
        <v>2.0699999999999998</v>
      </c>
      <c r="M220" s="130">
        <v>3.8534324804446102E-4</v>
      </c>
      <c r="O220" s="129">
        <v>206</v>
      </c>
      <c r="P220" s="119">
        <v>2.0699999999999998</v>
      </c>
      <c r="Q220" s="130">
        <v>1.22235369304007E-4</v>
      </c>
    </row>
    <row r="221" spans="3:17" x14ac:dyDescent="0.25">
      <c r="C221" s="129">
        <v>207</v>
      </c>
      <c r="D221" s="118">
        <v>2.08</v>
      </c>
      <c r="E221" s="130">
        <v>1.1729950213587399E-4</v>
      </c>
      <c r="G221" s="129">
        <v>207</v>
      </c>
      <c r="H221" s="119">
        <v>2.08</v>
      </c>
      <c r="I221" s="130">
        <v>2.8668656026196602E-4</v>
      </c>
      <c r="K221" s="129">
        <v>207</v>
      </c>
      <c r="L221" s="119">
        <v>2.08</v>
      </c>
      <c r="M221" s="130">
        <v>3.78404594663091E-4</v>
      </c>
      <c r="O221" s="129">
        <v>207</v>
      </c>
      <c r="P221" s="119">
        <v>2.08</v>
      </c>
      <c r="Q221" s="130">
        <v>1.21045135205502E-4</v>
      </c>
    </row>
    <row r="222" spans="3:17" x14ac:dyDescent="0.25">
      <c r="C222" s="129">
        <v>208</v>
      </c>
      <c r="D222" s="118">
        <v>2.09</v>
      </c>
      <c r="E222" s="130">
        <v>1.1640316492359001E-4</v>
      </c>
      <c r="G222" s="129">
        <v>208</v>
      </c>
      <c r="H222" s="119">
        <v>2.09</v>
      </c>
      <c r="I222" s="130">
        <v>2.84683210221324E-4</v>
      </c>
      <c r="K222" s="129">
        <v>208</v>
      </c>
      <c r="L222" s="119">
        <v>2.09</v>
      </c>
      <c r="M222" s="130">
        <v>3.7671288199939802E-4</v>
      </c>
      <c r="O222" s="129">
        <v>208</v>
      </c>
      <c r="P222" s="119">
        <v>2.09</v>
      </c>
      <c r="Q222" s="130">
        <v>1.19850963642904E-4</v>
      </c>
    </row>
    <row r="223" spans="3:17" x14ac:dyDescent="0.25">
      <c r="C223" s="129">
        <v>209</v>
      </c>
      <c r="D223" s="118">
        <v>2.1</v>
      </c>
      <c r="E223" s="130">
        <v>1.1537035289664E-4</v>
      </c>
      <c r="G223" s="129">
        <v>209</v>
      </c>
      <c r="H223" s="119">
        <v>2.1</v>
      </c>
      <c r="I223" s="130">
        <v>2.8269762718938598E-4</v>
      </c>
      <c r="K223" s="129">
        <v>209</v>
      </c>
      <c r="L223" s="119">
        <v>2.1</v>
      </c>
      <c r="M223" s="130">
        <v>3.7763307230766902E-4</v>
      </c>
      <c r="O223" s="129">
        <v>209</v>
      </c>
      <c r="P223" s="119">
        <v>2.1</v>
      </c>
      <c r="Q223" s="130">
        <v>1.1865360621793E-4</v>
      </c>
    </row>
    <row r="224" spans="3:17" x14ac:dyDescent="0.25">
      <c r="C224" s="129">
        <v>210</v>
      </c>
      <c r="D224" s="118">
        <v>2.11</v>
      </c>
      <c r="E224" s="130">
        <v>1.14208222985986E-4</v>
      </c>
      <c r="G224" s="129">
        <v>210</v>
      </c>
      <c r="H224" s="119">
        <v>2.11</v>
      </c>
      <c r="I224" s="130">
        <v>2.8072864581761298E-4</v>
      </c>
      <c r="K224" s="129">
        <v>210</v>
      </c>
      <c r="L224" s="119">
        <v>2.11</v>
      </c>
      <c r="M224" s="130">
        <v>3.78321975267287E-4</v>
      </c>
      <c r="O224" s="129">
        <v>210</v>
      </c>
      <c r="P224" s="119">
        <v>2.11</v>
      </c>
      <c r="Q224" s="130">
        <v>1.17451650785635E-4</v>
      </c>
    </row>
    <row r="225" spans="3:17" x14ac:dyDescent="0.25">
      <c r="C225" s="129">
        <v>211</v>
      </c>
      <c r="D225" s="118">
        <v>2.12</v>
      </c>
      <c r="E225" s="130">
        <v>1.12922323384049E-4</v>
      </c>
      <c r="G225" s="129">
        <v>211</v>
      </c>
      <c r="H225" s="119">
        <v>2.12</v>
      </c>
      <c r="I225" s="130">
        <v>2.7877621985891E-4</v>
      </c>
      <c r="K225" s="129">
        <v>211</v>
      </c>
      <c r="L225" s="119">
        <v>2.12</v>
      </c>
      <c r="M225" s="130">
        <v>3.7877784862204997E-4</v>
      </c>
      <c r="O225" s="129">
        <v>211</v>
      </c>
      <c r="P225" s="119">
        <v>2.12</v>
      </c>
      <c r="Q225" s="130">
        <v>1.16245966143041E-4</v>
      </c>
    </row>
    <row r="226" spans="3:17" x14ac:dyDescent="0.25">
      <c r="C226" s="129">
        <v>212</v>
      </c>
      <c r="D226" s="118">
        <v>2.13</v>
      </c>
      <c r="E226" s="130">
        <v>1.1151882532718E-4</v>
      </c>
      <c r="G226" s="129">
        <v>212</v>
      </c>
      <c r="H226" s="119">
        <v>2.13</v>
      </c>
      <c r="I226" s="130">
        <v>2.7684429870256501E-4</v>
      </c>
      <c r="K226" s="129">
        <v>212</v>
      </c>
      <c r="L226" s="119">
        <v>2.13</v>
      </c>
      <c r="M226" s="130">
        <v>3.7901199589687301E-4</v>
      </c>
      <c r="O226" s="129">
        <v>212</v>
      </c>
      <c r="P226" s="119">
        <v>2.13</v>
      </c>
      <c r="Q226" s="130">
        <v>1.15037854579619E-4</v>
      </c>
    </row>
    <row r="227" spans="3:17" x14ac:dyDescent="0.25">
      <c r="C227" s="129">
        <v>213</v>
      </c>
      <c r="D227" s="118">
        <v>2.14</v>
      </c>
      <c r="E227" s="130">
        <v>1.10004202197247E-4</v>
      </c>
      <c r="G227" s="129">
        <v>213</v>
      </c>
      <c r="H227" s="119">
        <v>2.14</v>
      </c>
      <c r="I227" s="130">
        <v>2.7492858964930401E-4</v>
      </c>
      <c r="K227" s="129">
        <v>213</v>
      </c>
      <c r="L227" s="119">
        <v>2.14</v>
      </c>
      <c r="M227" s="130">
        <v>3.7902934870992299E-4</v>
      </c>
      <c r="O227" s="129">
        <v>213</v>
      </c>
      <c r="P227" s="119">
        <v>2.14</v>
      </c>
      <c r="Q227" s="130">
        <v>1.13825528881205E-4</v>
      </c>
    </row>
    <row r="228" spans="3:17" x14ac:dyDescent="0.25">
      <c r="C228" s="129">
        <v>214</v>
      </c>
      <c r="D228" s="118">
        <v>2.15</v>
      </c>
      <c r="E228" s="130">
        <v>1.08385064201715E-4</v>
      </c>
      <c r="G228" s="129">
        <v>214</v>
      </c>
      <c r="H228" s="119">
        <v>2.15</v>
      </c>
      <c r="I228" s="130">
        <v>2.7302900001098301E-4</v>
      </c>
      <c r="K228" s="129">
        <v>214</v>
      </c>
      <c r="L228" s="119">
        <v>2.15</v>
      </c>
      <c r="M228" s="130">
        <v>3.7883582054961599E-4</v>
      </c>
      <c r="O228" s="129">
        <v>214</v>
      </c>
      <c r="P228" s="119">
        <v>2.15</v>
      </c>
      <c r="Q228" s="130">
        <v>1.12609085616227E-4</v>
      </c>
    </row>
    <row r="229" spans="3:17" x14ac:dyDescent="0.25">
      <c r="C229" s="129">
        <v>215</v>
      </c>
      <c r="D229" s="118">
        <v>2.16</v>
      </c>
      <c r="E229" s="130">
        <v>1.0666879553720699E-4</v>
      </c>
      <c r="G229" s="129">
        <v>215</v>
      </c>
      <c r="H229" s="119">
        <v>2.16</v>
      </c>
      <c r="I229" s="130">
        <v>2.7114597674861101E-4</v>
      </c>
      <c r="K229" s="129">
        <v>215</v>
      </c>
      <c r="L229" s="119">
        <v>2.16</v>
      </c>
      <c r="M229" s="130">
        <v>3.7844148785004501E-4</v>
      </c>
      <c r="O229" s="129">
        <v>215</v>
      </c>
      <c r="P229" s="119">
        <v>2.16</v>
      </c>
      <c r="Q229" s="130">
        <v>1.1150743408810401E-4</v>
      </c>
    </row>
    <row r="230" spans="3:17" x14ac:dyDescent="0.25">
      <c r="C230" s="129">
        <v>216</v>
      </c>
      <c r="D230" s="118">
        <v>2.17</v>
      </c>
      <c r="E230" s="130">
        <v>1.04860941997765E-4</v>
      </c>
      <c r="G230" s="129">
        <v>216</v>
      </c>
      <c r="H230" s="119">
        <v>2.17</v>
      </c>
      <c r="I230" s="130">
        <v>2.69282164966908E-4</v>
      </c>
      <c r="K230" s="129">
        <v>216</v>
      </c>
      <c r="L230" s="119">
        <v>2.17</v>
      </c>
      <c r="M230" s="130">
        <v>3.77847944522703E-4</v>
      </c>
      <c r="O230" s="129">
        <v>216</v>
      </c>
      <c r="P230" s="119">
        <v>2.17</v>
      </c>
      <c r="Q230" s="130">
        <v>1.11495548578016E-4</v>
      </c>
    </row>
    <row r="231" spans="3:17" x14ac:dyDescent="0.25">
      <c r="C231" s="129">
        <v>217</v>
      </c>
      <c r="D231" s="118">
        <v>2.1800000000000002</v>
      </c>
      <c r="E231" s="130">
        <v>1.02968010500424E-4</v>
      </c>
      <c r="G231" s="129">
        <v>217</v>
      </c>
      <c r="H231" s="119">
        <v>2.1800000000000002</v>
      </c>
      <c r="I231" s="130">
        <v>2.6743407313347398E-4</v>
      </c>
      <c r="K231" s="129">
        <v>217</v>
      </c>
      <c r="L231" s="119">
        <v>2.1800000000000002</v>
      </c>
      <c r="M231" s="130">
        <v>3.7706937138828498E-4</v>
      </c>
      <c r="O231" s="129">
        <v>217</v>
      </c>
      <c r="P231" s="119">
        <v>2.1800000000000002</v>
      </c>
      <c r="Q231" s="130">
        <v>1.1149206376353699E-4</v>
      </c>
    </row>
    <row r="232" spans="3:17" x14ac:dyDescent="0.25">
      <c r="C232" s="129">
        <v>218</v>
      </c>
      <c r="D232" s="118">
        <v>2.19</v>
      </c>
      <c r="E232" s="130">
        <v>1.0099653381573199E-4</v>
      </c>
      <c r="G232" s="129">
        <v>218</v>
      </c>
      <c r="H232" s="119">
        <v>2.19</v>
      </c>
      <c r="I232" s="130">
        <v>2.65601602830574E-4</v>
      </c>
      <c r="K232" s="129">
        <v>218</v>
      </c>
      <c r="L232" s="119">
        <v>2.19</v>
      </c>
      <c r="M232" s="130">
        <v>3.7610368962349099E-4</v>
      </c>
      <c r="O232" s="129">
        <v>218</v>
      </c>
      <c r="P232" s="119">
        <v>2.19</v>
      </c>
      <c r="Q232" s="130">
        <v>1.1149721488376E-4</v>
      </c>
    </row>
    <row r="233" spans="3:17" x14ac:dyDescent="0.25">
      <c r="C233" s="129">
        <v>219</v>
      </c>
      <c r="D233" s="118">
        <v>2.2000000000000002</v>
      </c>
      <c r="E233" s="130">
        <v>9.8954097457854695E-5</v>
      </c>
      <c r="G233" s="129">
        <v>219</v>
      </c>
      <c r="H233" s="119">
        <v>2.2000000000000002</v>
      </c>
      <c r="I233" s="130">
        <v>2.6378516148365099E-4</v>
      </c>
      <c r="K233" s="129">
        <v>219</v>
      </c>
      <c r="L233" s="119">
        <v>2.2000000000000002</v>
      </c>
      <c r="M233" s="130">
        <v>3.7496856466493102E-4</v>
      </c>
      <c r="O233" s="129">
        <v>219</v>
      </c>
      <c r="P233" s="119">
        <v>2.2000000000000002</v>
      </c>
      <c r="Q233" s="130">
        <v>1.1151096821722601E-4</v>
      </c>
    </row>
    <row r="234" spans="3:17" x14ac:dyDescent="0.25">
      <c r="C234" s="129">
        <v>220</v>
      </c>
      <c r="D234" s="118">
        <v>2.21</v>
      </c>
      <c r="E234" s="130">
        <v>1.00021611118987E-4</v>
      </c>
      <c r="G234" s="129">
        <v>220</v>
      </c>
      <c r="H234" s="119">
        <v>2.21</v>
      </c>
      <c r="I234" s="130">
        <v>2.6198719055836698E-4</v>
      </c>
      <c r="K234" s="129">
        <v>220</v>
      </c>
      <c r="L234" s="119">
        <v>2.21</v>
      </c>
      <c r="M234" s="130">
        <v>3.73658530050262E-4</v>
      </c>
      <c r="O234" s="129">
        <v>220</v>
      </c>
      <c r="P234" s="119">
        <v>2.21</v>
      </c>
      <c r="Q234" s="130">
        <v>1.1153323806040399E-4</v>
      </c>
    </row>
    <row r="235" spans="3:17" x14ac:dyDescent="0.25">
      <c r="C235" s="129">
        <v>221</v>
      </c>
      <c r="D235" s="118">
        <v>2.2200000000000002</v>
      </c>
      <c r="E235" s="130">
        <v>1.0234238587030099E-4</v>
      </c>
      <c r="G235" s="129">
        <v>221</v>
      </c>
      <c r="H235" s="119">
        <v>2.2200000000000002</v>
      </c>
      <c r="I235" s="130">
        <v>2.6020443668207699E-4</v>
      </c>
      <c r="K235" s="129">
        <v>221</v>
      </c>
      <c r="L235" s="119">
        <v>2.2200000000000002</v>
      </c>
      <c r="M235" s="130">
        <v>3.7219447498128998E-4</v>
      </c>
      <c r="O235" s="129">
        <v>221</v>
      </c>
      <c r="P235" s="119">
        <v>2.2200000000000002</v>
      </c>
      <c r="Q235" s="130">
        <v>1.11563988891464E-4</v>
      </c>
    </row>
    <row r="236" spans="3:17" x14ac:dyDescent="0.25">
      <c r="C236" s="129">
        <v>222</v>
      </c>
      <c r="D236" s="118">
        <v>2.23</v>
      </c>
      <c r="E236" s="130">
        <v>1.04408012461723E-4</v>
      </c>
      <c r="G236" s="129">
        <v>222</v>
      </c>
      <c r="H236" s="119">
        <v>2.23</v>
      </c>
      <c r="I236" s="130">
        <v>2.58436797507744E-4</v>
      </c>
      <c r="K236" s="129">
        <v>222</v>
      </c>
      <c r="L236" s="119">
        <v>2.23</v>
      </c>
      <c r="M236" s="130">
        <v>3.7056886007294997E-4</v>
      </c>
      <c r="O236" s="129">
        <v>222</v>
      </c>
      <c r="P236" s="119">
        <v>2.23</v>
      </c>
      <c r="Q236" s="130">
        <v>1.11603151505455E-4</v>
      </c>
    </row>
    <row r="237" spans="3:17" x14ac:dyDescent="0.25">
      <c r="C237" s="129">
        <v>223</v>
      </c>
      <c r="D237" s="118">
        <v>2.2400000000000002</v>
      </c>
      <c r="E237" s="130">
        <v>1.0620882159112599E-4</v>
      </c>
      <c r="G237" s="129">
        <v>223</v>
      </c>
      <c r="H237" s="119">
        <v>2.2400000000000002</v>
      </c>
      <c r="I237" s="130">
        <v>2.5668418409576898E-4</v>
      </c>
      <c r="K237" s="129">
        <v>223</v>
      </c>
      <c r="L237" s="119">
        <v>2.2400000000000002</v>
      </c>
      <c r="M237" s="130">
        <v>3.6880183417971102E-4</v>
      </c>
      <c r="O237" s="129">
        <v>223</v>
      </c>
      <c r="P237" s="119">
        <v>2.2400000000000002</v>
      </c>
      <c r="Q237" s="130">
        <v>1.11650624980144E-4</v>
      </c>
    </row>
    <row r="238" spans="3:17" x14ac:dyDescent="0.25">
      <c r="C238" s="129">
        <v>224</v>
      </c>
      <c r="D238" s="118">
        <v>2.25</v>
      </c>
      <c r="E238" s="130">
        <v>1.07736963369267E-4</v>
      </c>
      <c r="G238" s="129">
        <v>224</v>
      </c>
      <c r="H238" s="119">
        <v>2.25</v>
      </c>
      <c r="I238" s="130">
        <v>2.5494977890409902E-4</v>
      </c>
      <c r="K238" s="129">
        <v>224</v>
      </c>
      <c r="L238" s="119">
        <v>2.25</v>
      </c>
      <c r="M238" s="130">
        <v>3.6688824776185801E-4</v>
      </c>
      <c r="O238" s="129">
        <v>224</v>
      </c>
      <c r="P238" s="119">
        <v>2.25</v>
      </c>
      <c r="Q238" s="130">
        <v>1.11706278639594E-4</v>
      </c>
    </row>
    <row r="239" spans="3:17" x14ac:dyDescent="0.25">
      <c r="C239" s="129">
        <v>225</v>
      </c>
      <c r="D239" s="118">
        <v>2.2599999999999998</v>
      </c>
      <c r="E239" s="130">
        <v>1.08989854083E-4</v>
      </c>
      <c r="G239" s="129">
        <v>225</v>
      </c>
      <c r="H239" s="119">
        <v>2.2599999999999998</v>
      </c>
      <c r="I239" s="130">
        <v>2.5323008289751103E-4</v>
      </c>
      <c r="K239" s="129">
        <v>225</v>
      </c>
      <c r="L239" s="119">
        <v>2.2599999999999998</v>
      </c>
      <c r="M239" s="130">
        <v>3.6484427100970802E-4</v>
      </c>
      <c r="O239" s="129">
        <v>225</v>
      </c>
      <c r="P239" s="119">
        <v>2.2599999999999998</v>
      </c>
      <c r="Q239" s="130">
        <v>1.11769954005819E-4</v>
      </c>
    </row>
    <row r="240" spans="3:17" x14ac:dyDescent="0.25">
      <c r="C240" s="129">
        <v>226</v>
      </c>
      <c r="D240" s="118">
        <v>2.27</v>
      </c>
      <c r="E240" s="130">
        <v>1.09965272145615E-4</v>
      </c>
      <c r="G240" s="129">
        <v>226</v>
      </c>
      <c r="H240" s="119">
        <v>2.27</v>
      </c>
      <c r="I240" s="130">
        <v>2.5152499128405499E-4</v>
      </c>
      <c r="K240" s="129">
        <v>226</v>
      </c>
      <c r="L240" s="119">
        <v>2.27</v>
      </c>
      <c r="M240" s="130">
        <v>3.6266914595319699E-4</v>
      </c>
      <c r="O240" s="129">
        <v>226</v>
      </c>
      <c r="P240" s="119">
        <v>2.27</v>
      </c>
      <c r="Q240" s="130">
        <v>1.11841466729938E-4</v>
      </c>
    </row>
    <row r="241" spans="3:17" x14ac:dyDescent="0.25">
      <c r="C241" s="129">
        <v>227</v>
      </c>
      <c r="D241" s="118">
        <v>2.2799999999999998</v>
      </c>
      <c r="E241" s="130">
        <v>1.10665178247572E-4</v>
      </c>
      <c r="G241" s="129">
        <v>227</v>
      </c>
      <c r="H241" s="119">
        <v>2.2799999999999998</v>
      </c>
      <c r="I241" s="130">
        <v>2.4983439827879899E-4</v>
      </c>
      <c r="K241" s="129">
        <v>227</v>
      </c>
      <c r="L241" s="119">
        <v>2.2799999999999998</v>
      </c>
      <c r="M241" s="130">
        <v>3.6037396313146601E-4</v>
      </c>
      <c r="O241" s="129">
        <v>227</v>
      </c>
      <c r="P241" s="119">
        <v>2.2799999999999998</v>
      </c>
      <c r="Q241" s="130">
        <v>1.11920608495298E-4</v>
      </c>
    </row>
    <row r="242" spans="3:17" x14ac:dyDescent="0.25">
      <c r="C242" s="129">
        <v>228</v>
      </c>
      <c r="D242" s="118">
        <v>2.29</v>
      </c>
      <c r="E242" s="130">
        <v>1.110939266615E-4</v>
      </c>
      <c r="G242" s="129">
        <v>228</v>
      </c>
      <c r="H242" s="119">
        <v>2.29</v>
      </c>
      <c r="I242" s="130">
        <v>2.4816042584899499E-4</v>
      </c>
      <c r="K242" s="129">
        <v>228</v>
      </c>
      <c r="L242" s="119">
        <v>2.29</v>
      </c>
      <c r="M242" s="130">
        <v>3.57962936257538E-4</v>
      </c>
      <c r="O242" s="129">
        <v>228</v>
      </c>
      <c r="P242" s="119">
        <v>2.29</v>
      </c>
      <c r="Q242" s="130">
        <v>1.12007148885934E-4</v>
      </c>
    </row>
    <row r="243" spans="3:17" x14ac:dyDescent="0.25">
      <c r="C243" s="129">
        <v>229</v>
      </c>
      <c r="D243" s="118">
        <v>2.2999999999999998</v>
      </c>
      <c r="E243" s="130">
        <v>1.11258078272681E-4</v>
      </c>
      <c r="G243" s="129">
        <v>229</v>
      </c>
      <c r="H243" s="119">
        <v>2.2999999999999998</v>
      </c>
      <c r="I243" s="130">
        <v>2.4650152421517403E-4</v>
      </c>
      <c r="K243" s="129">
        <v>229</v>
      </c>
      <c r="L243" s="119">
        <v>2.2999999999999998</v>
      </c>
      <c r="M243" s="130">
        <v>3.5544135933213302E-4</v>
      </c>
      <c r="O243" s="129">
        <v>229</v>
      </c>
      <c r="P243" s="119">
        <v>2.2999999999999998</v>
      </c>
      <c r="Q243" s="130">
        <v>1.12100837214638E-4</v>
      </c>
    </row>
    <row r="244" spans="3:17" x14ac:dyDescent="0.25">
      <c r="C244" s="129">
        <v>230</v>
      </c>
      <c r="D244" s="118">
        <v>2.31</v>
      </c>
      <c r="E244" s="130">
        <v>1.11166201003978E-4</v>
      </c>
      <c r="G244" s="129">
        <v>230</v>
      </c>
      <c r="H244" s="119">
        <v>2.31</v>
      </c>
      <c r="I244" s="130">
        <v>2.44856717611093E-4</v>
      </c>
      <c r="K244" s="129">
        <v>230</v>
      </c>
      <c r="L244" s="119">
        <v>2.31</v>
      </c>
      <c r="M244" s="130">
        <v>3.5281914779931802E-4</v>
      </c>
      <c r="O244" s="129">
        <v>230</v>
      </c>
      <c r="P244" s="119">
        <v>2.31</v>
      </c>
      <c r="Q244" s="130">
        <v>1.12201404305712E-4</v>
      </c>
    </row>
    <row r="245" spans="3:17" x14ac:dyDescent="0.25">
      <c r="C245" s="129">
        <v>231</v>
      </c>
      <c r="D245" s="118">
        <v>2.3199999999999998</v>
      </c>
      <c r="E245" s="130">
        <v>1.10828661176538E-4</v>
      </c>
      <c r="G245" s="129">
        <v>231</v>
      </c>
      <c r="H245" s="119">
        <v>2.3199999999999998</v>
      </c>
      <c r="I245" s="130">
        <v>2.43225899344892E-4</v>
      </c>
      <c r="K245" s="129">
        <v>231</v>
      </c>
      <c r="L245" s="119">
        <v>2.3199999999999998</v>
      </c>
      <c r="M245" s="130">
        <v>3.5009496327375E-4</v>
      </c>
      <c r="O245" s="129">
        <v>231</v>
      </c>
      <c r="P245" s="119">
        <v>2.3199999999999998</v>
      </c>
      <c r="Q245" s="130">
        <v>1.12308564228207E-4</v>
      </c>
    </row>
    <row r="246" spans="3:17" x14ac:dyDescent="0.25">
      <c r="C246" s="129">
        <v>232</v>
      </c>
      <c r="D246" s="118">
        <v>2.33</v>
      </c>
      <c r="E246" s="130">
        <v>1.10257409143362E-4</v>
      </c>
      <c r="G246" s="129">
        <v>232</v>
      </c>
      <c r="H246" s="119">
        <v>2.33</v>
      </c>
      <c r="I246" s="130">
        <v>2.41609877779456E-4</v>
      </c>
      <c r="K246" s="129">
        <v>232</v>
      </c>
      <c r="L246" s="119">
        <v>2.33</v>
      </c>
      <c r="M246" s="130">
        <v>3.4728526971554202E-4</v>
      </c>
      <c r="O246" s="129">
        <v>232</v>
      </c>
      <c r="P246" s="119">
        <v>2.33</v>
      </c>
      <c r="Q246" s="130">
        <v>1.12422015976145E-4</v>
      </c>
    </row>
    <row r="247" spans="3:17" x14ac:dyDescent="0.25">
      <c r="C247" s="129">
        <v>233</v>
      </c>
      <c r="D247" s="118">
        <v>2.34</v>
      </c>
      <c r="E247" s="130">
        <v>1.09465762301933E-4</v>
      </c>
      <c r="G247" s="129">
        <v>233</v>
      </c>
      <c r="H247" s="119">
        <v>2.34</v>
      </c>
      <c r="I247" s="130">
        <v>2.40009536577182E-4</v>
      </c>
      <c r="K247" s="129">
        <v>233</v>
      </c>
      <c r="L247" s="119">
        <v>2.34</v>
      </c>
      <c r="M247" s="130">
        <v>3.44384412525586E-4</v>
      </c>
      <c r="O247" s="129">
        <v>233</v>
      </c>
      <c r="P247" s="119">
        <v>2.34</v>
      </c>
      <c r="Q247" s="130">
        <v>1.12541445092828E-4</v>
      </c>
    </row>
    <row r="248" spans="3:17" x14ac:dyDescent="0.25">
      <c r="C248" s="129">
        <v>234</v>
      </c>
      <c r="D248" s="118">
        <v>2.35</v>
      </c>
      <c r="E248" s="130">
        <v>1.0846851231599301E-4</v>
      </c>
      <c r="G248" s="129">
        <v>234</v>
      </c>
      <c r="H248" s="119">
        <v>2.35</v>
      </c>
      <c r="I248" s="130">
        <v>2.3842278555075399E-4</v>
      </c>
      <c r="K248" s="129">
        <v>234</v>
      </c>
      <c r="L248" s="119">
        <v>2.35</v>
      </c>
      <c r="M248" s="130">
        <v>3.4140661346486998E-4</v>
      </c>
      <c r="O248" s="129">
        <v>234</v>
      </c>
      <c r="P248" s="119">
        <v>2.35</v>
      </c>
      <c r="Q248" s="130">
        <v>1.1266652523694399E-4</v>
      </c>
    </row>
    <row r="249" spans="3:17" x14ac:dyDescent="0.25">
      <c r="C249" s="129">
        <v>235</v>
      </c>
      <c r="D249" s="118">
        <v>2.36</v>
      </c>
      <c r="E249" s="130">
        <v>1.07280950513694E-4</v>
      </c>
      <c r="G249" s="129">
        <v>235</v>
      </c>
      <c r="H249" s="119">
        <v>2.36</v>
      </c>
      <c r="I249" s="130">
        <v>2.36849518036723E-4</v>
      </c>
      <c r="K249" s="129">
        <v>235</v>
      </c>
      <c r="L249" s="119">
        <v>2.36</v>
      </c>
      <c r="M249" s="130">
        <v>3.3835204249175099E-4</v>
      </c>
      <c r="O249" s="129">
        <v>235</v>
      </c>
      <c r="P249" s="119">
        <v>2.36</v>
      </c>
      <c r="Q249" s="130">
        <v>1.12796919688635E-4</v>
      </c>
    </row>
    <row r="250" spans="3:17" x14ac:dyDescent="0.25">
      <c r="C250" s="129">
        <v>236</v>
      </c>
      <c r="D250" s="118">
        <v>2.37</v>
      </c>
      <c r="E250" s="130">
        <v>1.05918891633844E-4</v>
      </c>
      <c r="G250" s="129">
        <v>236</v>
      </c>
      <c r="H250" s="119">
        <v>2.37</v>
      </c>
      <c r="I250" s="130">
        <v>2.35289627035676E-4</v>
      </c>
      <c r="K250" s="129">
        <v>236</v>
      </c>
      <c r="L250" s="119">
        <v>2.37</v>
      </c>
      <c r="M250" s="130">
        <v>3.3522621809027099E-4</v>
      </c>
      <c r="O250" s="129">
        <v>236</v>
      </c>
      <c r="P250" s="119">
        <v>2.37</v>
      </c>
      <c r="Q250" s="130">
        <v>1.12932282794228E-4</v>
      </c>
    </row>
    <row r="251" spans="3:17" x14ac:dyDescent="0.25">
      <c r="C251" s="129">
        <v>237</v>
      </c>
      <c r="D251" s="118">
        <v>2.38</v>
      </c>
      <c r="E251" s="130">
        <v>1.0439896751162201E-4</v>
      </c>
      <c r="G251" s="129">
        <v>237</v>
      </c>
      <c r="H251" s="119">
        <v>2.38</v>
      </c>
      <c r="I251" s="130">
        <v>2.3374518277927901E-4</v>
      </c>
      <c r="K251" s="129">
        <v>237</v>
      </c>
      <c r="L251" s="119">
        <v>2.38</v>
      </c>
      <c r="M251" s="130">
        <v>3.32038840410566E-4</v>
      </c>
      <c r="O251" s="129">
        <v>237</v>
      </c>
      <c r="P251" s="119">
        <v>2.38</v>
      </c>
      <c r="Q251" s="130">
        <v>1.13072261348716E-4</v>
      </c>
    </row>
    <row r="252" spans="3:17" x14ac:dyDescent="0.25">
      <c r="C252" s="129">
        <v>238</v>
      </c>
      <c r="D252" s="118">
        <v>2.39</v>
      </c>
      <c r="E252" s="130">
        <v>1.0273815846804001E-4</v>
      </c>
      <c r="G252" s="129">
        <v>238</v>
      </c>
      <c r="H252" s="119">
        <v>2.39</v>
      </c>
      <c r="I252" s="130">
        <v>2.3221430048870099E-4</v>
      </c>
      <c r="K252" s="129">
        <v>238</v>
      </c>
      <c r="L252" s="119">
        <v>2.39</v>
      </c>
      <c r="M252" s="130">
        <v>3.2878727819595898E-4</v>
      </c>
      <c r="O252" s="129">
        <v>238</v>
      </c>
      <c r="P252" s="119">
        <v>2.39</v>
      </c>
      <c r="Q252" s="130">
        <v>1.13216495915462E-4</v>
      </c>
    </row>
    <row r="253" spans="3:17" x14ac:dyDescent="0.25">
      <c r="C253" s="129">
        <v>239</v>
      </c>
      <c r="D253" s="118">
        <v>2.4</v>
      </c>
      <c r="E253" s="130">
        <v>1.02132850532634E-4</v>
      </c>
      <c r="G253" s="129">
        <v>239</v>
      </c>
      <c r="H253" s="119">
        <v>2.4</v>
      </c>
      <c r="I253" s="130">
        <v>2.3069640498873901E-4</v>
      </c>
      <c r="K253" s="129">
        <v>239</v>
      </c>
      <c r="L253" s="119">
        <v>2.4</v>
      </c>
      <c r="M253" s="130">
        <v>3.2548434128744098E-4</v>
      </c>
      <c r="O253" s="129">
        <v>239</v>
      </c>
      <c r="P253" s="119">
        <v>2.4</v>
      </c>
      <c r="Q253" s="130">
        <v>1.13364622082958E-4</v>
      </c>
    </row>
    <row r="254" spans="3:17" x14ac:dyDescent="0.25">
      <c r="C254" s="129">
        <v>240</v>
      </c>
      <c r="D254" s="118">
        <v>2.41</v>
      </c>
      <c r="E254" s="130">
        <v>1.03345325875018E-4</v>
      </c>
      <c r="G254" s="129">
        <v>240</v>
      </c>
      <c r="H254" s="119">
        <v>2.41</v>
      </c>
      <c r="I254" s="130">
        <v>2.2919139026774299E-4</v>
      </c>
      <c r="K254" s="129">
        <v>240</v>
      </c>
      <c r="L254" s="119">
        <v>2.41</v>
      </c>
      <c r="M254" s="130">
        <v>3.2212938856558102E-4</v>
      </c>
      <c r="O254" s="129">
        <v>240</v>
      </c>
      <c r="P254" s="119">
        <v>2.41</v>
      </c>
      <c r="Q254" s="130">
        <v>1.13516271658761E-4</v>
      </c>
    </row>
    <row r="255" spans="3:17" x14ac:dyDescent="0.25">
      <c r="C255" s="129">
        <v>241</v>
      </c>
      <c r="D255" s="118">
        <v>2.42</v>
      </c>
      <c r="E255" s="130">
        <v>1.04356311428663E-4</v>
      </c>
      <c r="G255" s="129">
        <v>241</v>
      </c>
      <c r="H255" s="119">
        <v>2.42</v>
      </c>
      <c r="I255" s="130">
        <v>2.2769973360769501E-4</v>
      </c>
      <c r="K255" s="129">
        <v>241</v>
      </c>
      <c r="L255" s="119">
        <v>2.42</v>
      </c>
      <c r="M255" s="130">
        <v>3.1872571607000002E-4</v>
      </c>
      <c r="O255" s="129">
        <v>241</v>
      </c>
      <c r="P255" s="119">
        <v>2.42</v>
      </c>
      <c r="Q255" s="130">
        <v>1.1367139976913499E-4</v>
      </c>
    </row>
    <row r="256" spans="3:17" x14ac:dyDescent="0.25">
      <c r="C256" s="129">
        <v>242</v>
      </c>
      <c r="D256" s="118">
        <v>2.4300000000000002</v>
      </c>
      <c r="E256" s="130">
        <v>1.05170322287171E-4</v>
      </c>
      <c r="G256" s="129">
        <v>242</v>
      </c>
      <c r="H256" s="119">
        <v>2.4300000000000002</v>
      </c>
      <c r="I256" s="130">
        <v>2.2622258385476799E-4</v>
      </c>
      <c r="K256" s="129">
        <v>242</v>
      </c>
      <c r="L256" s="119">
        <v>2.4300000000000002</v>
      </c>
      <c r="M256" s="130">
        <v>3.15285332163361E-4</v>
      </c>
      <c r="O256" s="129">
        <v>242</v>
      </c>
      <c r="P256" s="119">
        <v>2.4300000000000002</v>
      </c>
      <c r="Q256" s="130">
        <v>1.13829622454033E-4</v>
      </c>
    </row>
    <row r="257" spans="3:17" x14ac:dyDescent="0.25">
      <c r="C257" s="129">
        <v>243</v>
      </c>
      <c r="D257" s="118">
        <v>2.44</v>
      </c>
      <c r="E257" s="130">
        <v>1.0579324691828901E-4</v>
      </c>
      <c r="G257" s="129">
        <v>243</v>
      </c>
      <c r="H257" s="119">
        <v>2.44</v>
      </c>
      <c r="I257" s="130">
        <v>2.2475793434660301E-4</v>
      </c>
      <c r="K257" s="129">
        <v>243</v>
      </c>
      <c r="L257" s="119">
        <v>2.44</v>
      </c>
      <c r="M257" s="130">
        <v>3.1180404202960701E-4</v>
      </c>
      <c r="O257" s="129">
        <v>243</v>
      </c>
      <c r="P257" s="119">
        <v>2.44</v>
      </c>
      <c r="Q257" s="130">
        <v>1.13990270532755E-4</v>
      </c>
    </row>
    <row r="258" spans="3:17" x14ac:dyDescent="0.25">
      <c r="C258" s="129">
        <v>244</v>
      </c>
      <c r="D258" s="118">
        <v>2.4500000000000002</v>
      </c>
      <c r="E258" s="130">
        <v>1.06233269408637E-4</v>
      </c>
      <c r="G258" s="129">
        <v>244</v>
      </c>
      <c r="H258" s="119">
        <v>2.4500000000000002</v>
      </c>
      <c r="I258" s="130">
        <v>2.2330568062299799E-4</v>
      </c>
      <c r="K258" s="129">
        <v>244</v>
      </c>
      <c r="L258" s="119">
        <v>2.4500000000000002</v>
      </c>
      <c r="M258" s="130">
        <v>3.0828875708891802E-4</v>
      </c>
      <c r="O258" s="129">
        <v>244</v>
      </c>
      <c r="P258" s="119">
        <v>2.4500000000000002</v>
      </c>
      <c r="Q258" s="130">
        <v>1.1415297138575899E-4</v>
      </c>
    </row>
    <row r="259" spans="3:17" x14ac:dyDescent="0.25">
      <c r="C259" s="129">
        <v>245</v>
      </c>
      <c r="D259" s="118">
        <v>2.46</v>
      </c>
      <c r="E259" s="130">
        <v>1.06497860665622E-4</v>
      </c>
      <c r="G259" s="129">
        <v>245</v>
      </c>
      <c r="H259" s="119">
        <v>2.46</v>
      </c>
      <c r="I259" s="130">
        <v>2.21865718307207E-4</v>
      </c>
      <c r="K259" s="129">
        <v>245</v>
      </c>
      <c r="L259" s="119">
        <v>2.46</v>
      </c>
      <c r="M259" s="130">
        <v>3.0474703007222099E-4</v>
      </c>
      <c r="O259" s="129">
        <v>245</v>
      </c>
      <c r="P259" s="119">
        <v>2.46</v>
      </c>
      <c r="Q259" s="130">
        <v>1.1431735361843299E-4</v>
      </c>
    </row>
    <row r="260" spans="3:17" x14ac:dyDescent="0.25">
      <c r="C260" s="129">
        <v>246</v>
      </c>
      <c r="D260" s="118">
        <v>2.4700000000000002</v>
      </c>
      <c r="E260" s="130">
        <v>1.06596482319621E-4</v>
      </c>
      <c r="G260" s="129">
        <v>246</v>
      </c>
      <c r="H260" s="119">
        <v>2.4700000000000002</v>
      </c>
      <c r="I260" s="130">
        <v>2.2043919657567101E-4</v>
      </c>
      <c r="K260" s="129">
        <v>246</v>
      </c>
      <c r="L260" s="119">
        <v>2.4700000000000002</v>
      </c>
      <c r="M260" s="130">
        <v>3.01176664154422E-4</v>
      </c>
      <c r="O260" s="129">
        <v>246</v>
      </c>
      <c r="P260" s="119">
        <v>2.4700000000000002</v>
      </c>
      <c r="Q260" s="130">
        <v>1.14483047896014E-4</v>
      </c>
    </row>
    <row r="261" spans="3:17" x14ac:dyDescent="0.25">
      <c r="C261" s="129">
        <v>247</v>
      </c>
      <c r="D261" s="118">
        <v>2.48</v>
      </c>
      <c r="E261" s="130">
        <v>1.06540257023693E-4</v>
      </c>
      <c r="G261" s="129">
        <v>247</v>
      </c>
      <c r="H261" s="119">
        <v>2.48</v>
      </c>
      <c r="I261" s="130">
        <v>2.1902572530749399E-4</v>
      </c>
      <c r="K261" s="129">
        <v>247</v>
      </c>
      <c r="L261" s="119">
        <v>2.48</v>
      </c>
      <c r="M261" s="130">
        <v>2.9758391151302199E-4</v>
      </c>
      <c r="O261" s="129">
        <v>247</v>
      </c>
      <c r="P261" s="119">
        <v>2.48</v>
      </c>
      <c r="Q261" s="130">
        <v>1.1464968772265001E-4</v>
      </c>
    </row>
    <row r="262" spans="3:17" x14ac:dyDescent="0.25">
      <c r="C262" s="129">
        <v>248</v>
      </c>
      <c r="D262" s="118">
        <v>2.4900000000000002</v>
      </c>
      <c r="E262" s="130">
        <v>1.06339195559373E-4</v>
      </c>
      <c r="G262" s="129">
        <v>248</v>
      </c>
      <c r="H262" s="119">
        <v>2.4900000000000002</v>
      </c>
      <c r="I262" s="130">
        <v>2.17624177032259E-4</v>
      </c>
      <c r="K262" s="129">
        <v>248</v>
      </c>
      <c r="L262" s="119">
        <v>2.4900000000000002</v>
      </c>
      <c r="M262" s="130">
        <v>2.9397551996768201E-4</v>
      </c>
      <c r="O262" s="129">
        <v>248</v>
      </c>
      <c r="P262" s="119">
        <v>2.4900000000000002</v>
      </c>
      <c r="Q262" s="130">
        <v>1.14816910166154E-4</v>
      </c>
    </row>
    <row r="263" spans="3:17" x14ac:dyDescent="0.25">
      <c r="C263" s="129">
        <v>249</v>
      </c>
      <c r="D263" s="118">
        <v>2.5</v>
      </c>
      <c r="E263" s="130">
        <v>1.06005296809492E-4</v>
      </c>
      <c r="G263" s="129">
        <v>249</v>
      </c>
      <c r="H263" s="119">
        <v>2.5</v>
      </c>
      <c r="I263" s="130">
        <v>2.1623444949412399E-4</v>
      </c>
      <c r="K263" s="129">
        <v>249</v>
      </c>
      <c r="L263" s="119">
        <v>2.5</v>
      </c>
      <c r="M263" s="130">
        <v>2.9034946767854403E-4</v>
      </c>
      <c r="O263" s="129">
        <v>249</v>
      </c>
      <c r="P263" s="119">
        <v>2.5</v>
      </c>
      <c r="Q263" s="130">
        <v>1.1498435653006E-4</v>
      </c>
    </row>
    <row r="264" spans="3:17" x14ac:dyDescent="0.25">
      <c r="C264" s="129">
        <v>250</v>
      </c>
      <c r="D264" s="118">
        <v>2.5099999999999998</v>
      </c>
      <c r="E264" s="130">
        <v>1.05550833602821E-4</v>
      </c>
      <c r="G264" s="129">
        <v>250</v>
      </c>
      <c r="H264" s="119">
        <v>2.5099999999999998</v>
      </c>
      <c r="I264" s="130">
        <v>2.1485644068413299E-4</v>
      </c>
      <c r="K264" s="129">
        <v>250</v>
      </c>
      <c r="L264" s="119">
        <v>2.5099999999999998</v>
      </c>
      <c r="M264" s="130">
        <v>2.8670966814539601E-4</v>
      </c>
      <c r="O264" s="129">
        <v>250</v>
      </c>
      <c r="P264" s="119">
        <v>2.5099999999999998</v>
      </c>
      <c r="Q264" s="130">
        <v>1.15151672974688E-4</v>
      </c>
    </row>
    <row r="265" spans="3:17" x14ac:dyDescent="0.25">
      <c r="C265" s="129">
        <v>251</v>
      </c>
      <c r="D265" s="118">
        <v>2.52</v>
      </c>
      <c r="E265" s="130">
        <v>1.04987391604281E-4</v>
      </c>
      <c r="G265" s="129">
        <v>251</v>
      </c>
      <c r="H265" s="119">
        <v>2.52</v>
      </c>
      <c r="I265" s="130">
        <v>2.1349165730809701E-4</v>
      </c>
      <c r="K265" s="129">
        <v>251</v>
      </c>
      <c r="L265" s="119">
        <v>2.52</v>
      </c>
      <c r="M265" s="130">
        <v>2.83065519635947E-4</v>
      </c>
      <c r="O265" s="129">
        <v>251</v>
      </c>
      <c r="P265" s="119">
        <v>2.52</v>
      </c>
      <c r="Q265" s="130">
        <v>1.15318511088953E-4</v>
      </c>
    </row>
    <row r="266" spans="3:17" x14ac:dyDescent="0.25">
      <c r="C266" s="129">
        <v>252</v>
      </c>
      <c r="D266" s="118">
        <v>2.5299999999999998</v>
      </c>
      <c r="E266" s="130">
        <v>1.04327550835264E-4</v>
      </c>
      <c r="G266" s="129">
        <v>252</v>
      </c>
      <c r="H266" s="119">
        <v>2.5299999999999998</v>
      </c>
      <c r="I266" s="130">
        <v>2.12138822259305E-4</v>
      </c>
      <c r="K266" s="129">
        <v>252</v>
      </c>
      <c r="L266" s="119">
        <v>2.5299999999999998</v>
      </c>
      <c r="M266" s="130">
        <v>2.7941345478973902E-4</v>
      </c>
      <c r="O266" s="129">
        <v>252</v>
      </c>
      <c r="P266" s="119">
        <v>2.5299999999999998</v>
      </c>
      <c r="Q266" s="130">
        <v>1.15485300352635E-4</v>
      </c>
    </row>
    <row r="267" spans="3:17" x14ac:dyDescent="0.25">
      <c r="C267" s="129">
        <v>253</v>
      </c>
      <c r="D267" s="118">
        <v>2.54</v>
      </c>
      <c r="E267" s="130">
        <v>1.03583901468646E-4</v>
      </c>
      <c r="G267" s="129">
        <v>253</v>
      </c>
      <c r="H267" s="119">
        <v>2.54</v>
      </c>
      <c r="I267" s="130">
        <v>2.1079735087444799E-4</v>
      </c>
      <c r="K267" s="129">
        <v>253</v>
      </c>
      <c r="L267" s="119">
        <v>2.54</v>
      </c>
      <c r="M267" s="130">
        <v>2.7575656105242798E-4</v>
      </c>
      <c r="O267" s="129">
        <v>253</v>
      </c>
      <c r="P267" s="119">
        <v>2.54</v>
      </c>
      <c r="Q267" s="130">
        <v>1.15651053413523E-4</v>
      </c>
    </row>
    <row r="268" spans="3:17" x14ac:dyDescent="0.25">
      <c r="C268" s="129">
        <v>254</v>
      </c>
      <c r="D268" s="118">
        <v>2.5499999999999998</v>
      </c>
      <c r="E268" s="130">
        <v>1.02768863730023E-4</v>
      </c>
      <c r="G268" s="129">
        <v>254</v>
      </c>
      <c r="H268" s="119">
        <v>2.5499999999999998</v>
      </c>
      <c r="I268" s="130">
        <v>2.0946714367591599E-4</v>
      </c>
      <c r="K268" s="129">
        <v>254</v>
      </c>
      <c r="L268" s="119">
        <v>2.5499999999999998</v>
      </c>
      <c r="M268" s="130">
        <v>2.7210090306537102E-4</v>
      </c>
      <c r="O268" s="129">
        <v>254</v>
      </c>
      <c r="P268" s="119">
        <v>2.5499999999999998</v>
      </c>
      <c r="Q268" s="130">
        <v>1.15815335939331E-4</v>
      </c>
    </row>
    <row r="269" spans="3:17" x14ac:dyDescent="0.25">
      <c r="C269" s="129">
        <v>255</v>
      </c>
      <c r="D269" s="118">
        <v>2.56</v>
      </c>
      <c r="E269" s="130">
        <v>1.0189457928513499E-4</v>
      </c>
      <c r="G269" s="129">
        <v>255</v>
      </c>
      <c r="H269" s="119">
        <v>2.56</v>
      </c>
      <c r="I269" s="130">
        <v>2.0814810155579799E-4</v>
      </c>
      <c r="K269" s="129">
        <v>255</v>
      </c>
      <c r="L269" s="119">
        <v>2.56</v>
      </c>
      <c r="M269" s="130">
        <v>2.6844897755587302E-4</v>
      </c>
      <c r="O269" s="129">
        <v>255</v>
      </c>
      <c r="P269" s="119">
        <v>2.56</v>
      </c>
      <c r="Q269" s="130">
        <v>1.15977825666628E-4</v>
      </c>
    </row>
    <row r="270" spans="3:17" x14ac:dyDescent="0.25">
      <c r="C270" s="129">
        <v>256</v>
      </c>
      <c r="D270" s="118">
        <v>2.57</v>
      </c>
      <c r="E270" s="130">
        <v>1.0097281380662601E-4</v>
      </c>
      <c r="G270" s="129">
        <v>256</v>
      </c>
      <c r="H270" s="119">
        <v>2.57</v>
      </c>
      <c r="I270" s="130">
        <v>2.06841831661487E-4</v>
      </c>
      <c r="K270" s="129">
        <v>256</v>
      </c>
      <c r="L270" s="119">
        <v>2.57</v>
      </c>
      <c r="M270" s="130">
        <v>2.6480042140938898E-4</v>
      </c>
      <c r="O270" s="129">
        <v>256</v>
      </c>
      <c r="P270" s="119">
        <v>2.57</v>
      </c>
      <c r="Q270" s="130">
        <v>1.16138207921342E-4</v>
      </c>
    </row>
    <row r="271" spans="3:17" x14ac:dyDescent="0.25">
      <c r="C271" s="129">
        <v>257</v>
      </c>
      <c r="D271" s="118">
        <v>2.58</v>
      </c>
      <c r="E271" s="130">
        <v>1.00014870837924E-4</v>
      </c>
      <c r="G271" s="129">
        <v>257</v>
      </c>
      <c r="H271" s="119">
        <v>2.58</v>
      </c>
      <c r="I271" s="130">
        <v>2.05546704181067E-4</v>
      </c>
      <c r="K271" s="129">
        <v>257</v>
      </c>
      <c r="L271" s="119">
        <v>2.58</v>
      </c>
      <c r="M271" s="130">
        <v>2.61157819718177E-4</v>
      </c>
      <c r="O271" s="129">
        <v>257</v>
      </c>
      <c r="P271" s="119">
        <v>2.58</v>
      </c>
      <c r="Q271" s="130">
        <v>1.1629617593474199E-4</v>
      </c>
    </row>
    <row r="272" spans="3:17" x14ac:dyDescent="0.25">
      <c r="C272" s="129">
        <v>258</v>
      </c>
      <c r="D272" s="118">
        <v>2.59</v>
      </c>
      <c r="E272" s="130">
        <v>9.90315169317873E-5</v>
      </c>
      <c r="G272" s="129">
        <v>258</v>
      </c>
      <c r="H272" s="119">
        <v>2.59</v>
      </c>
      <c r="I272" s="130">
        <v>2.0426240084051901E-4</v>
      </c>
      <c r="K272" s="129">
        <v>258</v>
      </c>
      <c r="L272" s="119">
        <v>2.59</v>
      </c>
      <c r="M272" s="130">
        <v>2.57526378657202E-4</v>
      </c>
      <c r="O272" s="129">
        <v>258</v>
      </c>
      <c r="P272" s="119">
        <v>2.59</v>
      </c>
      <c r="Q272" s="130">
        <v>1.1645143112278201E-4</v>
      </c>
    </row>
    <row r="273" spans="3:17" x14ac:dyDescent="0.25">
      <c r="C273" s="129">
        <v>259</v>
      </c>
      <c r="D273" s="118">
        <v>2.6</v>
      </c>
      <c r="E273" s="130">
        <v>9.8032917915153201E-5</v>
      </c>
      <c r="G273" s="129">
        <v>259</v>
      </c>
      <c r="H273" s="119">
        <v>2.6</v>
      </c>
      <c r="I273" s="130">
        <v>2.0298882534763101E-4</v>
      </c>
      <c r="K273" s="129">
        <v>259</v>
      </c>
      <c r="L273" s="119">
        <v>2.6</v>
      </c>
      <c r="M273" s="130">
        <v>2.5390794100240902E-4</v>
      </c>
      <c r="O273" s="129">
        <v>259</v>
      </c>
      <c r="P273" s="119">
        <v>2.6</v>
      </c>
      <c r="Q273" s="130">
        <v>1.1660396984293701E-4</v>
      </c>
    </row>
    <row r="274" spans="3:17" x14ac:dyDescent="0.25">
      <c r="C274" s="129">
        <v>260</v>
      </c>
      <c r="D274" s="118">
        <v>2.61</v>
      </c>
      <c r="E274" s="130">
        <v>9.7028586020709098E-5</v>
      </c>
      <c r="G274" s="129">
        <v>260</v>
      </c>
      <c r="H274" s="119">
        <v>2.61</v>
      </c>
      <c r="I274" s="130">
        <v>2.01725881870179E-4</v>
      </c>
      <c r="K274" s="129">
        <v>260</v>
      </c>
      <c r="L274" s="119">
        <v>2.61</v>
      </c>
      <c r="M274" s="130">
        <v>2.5030224432829798E-4</v>
      </c>
      <c r="O274" s="129">
        <v>260</v>
      </c>
      <c r="P274" s="119">
        <v>2.61</v>
      </c>
      <c r="Q274" s="130">
        <v>1.16753982515513E-4</v>
      </c>
    </row>
    <row r="275" spans="3:17" x14ac:dyDescent="0.25">
      <c r="C275" s="129">
        <v>261</v>
      </c>
      <c r="D275" s="118">
        <v>2.62</v>
      </c>
      <c r="E275" s="130">
        <v>9.6027385835666606E-5</v>
      </c>
      <c r="G275" s="129">
        <v>261</v>
      </c>
      <c r="H275" s="119">
        <v>2.62</v>
      </c>
      <c r="I275" s="130">
        <v>2.0047506961241301E-4</v>
      </c>
      <c r="K275" s="129">
        <v>261</v>
      </c>
      <c r="L275" s="119">
        <v>2.62</v>
      </c>
      <c r="M275" s="130">
        <v>2.4671141777136502E-4</v>
      </c>
      <c r="O275" s="129">
        <v>261</v>
      </c>
      <c r="P275" s="119">
        <v>2.62</v>
      </c>
      <c r="Q275" s="130">
        <v>1.1690044990888101E-4</v>
      </c>
    </row>
    <row r="276" spans="3:17" x14ac:dyDescent="0.25">
      <c r="C276" s="129">
        <v>262</v>
      </c>
      <c r="D276" s="118">
        <v>2.63</v>
      </c>
      <c r="E276" s="130">
        <v>9.5038539163271301E-5</v>
      </c>
      <c r="G276" s="129">
        <v>262</v>
      </c>
      <c r="H276" s="119">
        <v>2.63</v>
      </c>
      <c r="I276" s="130">
        <v>1.99234840243864E-4</v>
      </c>
      <c r="K276" s="129">
        <v>262</v>
      </c>
      <c r="L276" s="119">
        <v>2.63</v>
      </c>
      <c r="M276" s="130">
        <v>2.4313748216901699E-4</v>
      </c>
      <c r="O276" s="129">
        <v>262</v>
      </c>
      <c r="P276" s="119">
        <v>2.63</v>
      </c>
      <c r="Q276" s="130">
        <v>1.1704310782645399E-4</v>
      </c>
    </row>
    <row r="277" spans="3:17" x14ac:dyDescent="0.25">
      <c r="C277" s="129">
        <v>263</v>
      </c>
      <c r="D277" s="118">
        <v>2.64</v>
      </c>
      <c r="E277" s="130">
        <v>9.40683420312193E-5</v>
      </c>
      <c r="G277" s="129">
        <v>263</v>
      </c>
      <c r="H277" s="119">
        <v>2.64</v>
      </c>
      <c r="I277" s="130">
        <v>1.9800491649735099E-4</v>
      </c>
      <c r="K277" s="129">
        <v>263</v>
      </c>
      <c r="L277" s="119">
        <v>2.64</v>
      </c>
      <c r="M277" s="130">
        <v>2.3958618521663301E-4</v>
      </c>
      <c r="O277" s="129">
        <v>263</v>
      </c>
      <c r="P277" s="119">
        <v>2.64</v>
      </c>
      <c r="Q277" s="130">
        <v>1.17181701153222E-4</v>
      </c>
    </row>
    <row r="278" spans="3:17" x14ac:dyDescent="0.25">
      <c r="C278" s="129">
        <v>264</v>
      </c>
      <c r="D278" s="118">
        <v>2.65</v>
      </c>
      <c r="E278" s="130">
        <v>9.3124169970370106E-5</v>
      </c>
      <c r="G278" s="129">
        <v>264</v>
      </c>
      <c r="H278" s="119">
        <v>2.65</v>
      </c>
      <c r="I278" s="130">
        <v>1.9678520554124301E-4</v>
      </c>
      <c r="K278" s="129">
        <v>264</v>
      </c>
      <c r="L278" s="119">
        <v>2.65</v>
      </c>
      <c r="M278" s="130">
        <v>2.36055607401164E-4</v>
      </c>
      <c r="O278" s="129">
        <v>264</v>
      </c>
      <c r="P278" s="119">
        <v>2.65</v>
      </c>
      <c r="Q278" s="130">
        <v>1.1809146607843999E-4</v>
      </c>
    </row>
    <row r="279" spans="3:17" x14ac:dyDescent="0.25">
      <c r="C279" s="129">
        <v>265</v>
      </c>
      <c r="D279" s="118">
        <v>2.66</v>
      </c>
      <c r="E279" s="130">
        <v>9.2211855517399695E-5</v>
      </c>
      <c r="G279" s="129">
        <v>265</v>
      </c>
      <c r="H279" s="119">
        <v>2.66</v>
      </c>
      <c r="I279" s="130">
        <v>1.9557561506824701E-4</v>
      </c>
      <c r="K279" s="129">
        <v>265</v>
      </c>
      <c r="L279" s="119">
        <v>2.66</v>
      </c>
      <c r="M279" s="130">
        <v>2.3254713716065999E-4</v>
      </c>
      <c r="O279" s="129">
        <v>265</v>
      </c>
      <c r="P279" s="119">
        <v>2.66</v>
      </c>
      <c r="Q279" s="130">
        <v>1.19038731508056E-4</v>
      </c>
    </row>
    <row r="280" spans="3:17" x14ac:dyDescent="0.25">
      <c r="C280" s="129">
        <v>266</v>
      </c>
      <c r="D280" s="118">
        <v>2.67</v>
      </c>
      <c r="E280" s="130">
        <v>9.1336686666823602E-5</v>
      </c>
      <c r="G280" s="129">
        <v>266</v>
      </c>
      <c r="H280" s="119">
        <v>2.67</v>
      </c>
      <c r="I280" s="130">
        <v>1.9437736933179201E-4</v>
      </c>
      <c r="K280" s="129">
        <v>266</v>
      </c>
      <c r="L280" s="119">
        <v>2.67</v>
      </c>
      <c r="M280" s="130">
        <v>2.3104788859542699E-4</v>
      </c>
      <c r="O280" s="129">
        <v>266</v>
      </c>
      <c r="P280" s="119">
        <v>2.67</v>
      </c>
      <c r="Q280" s="130">
        <v>1.1991405480718299E-4</v>
      </c>
    </row>
    <row r="281" spans="3:17" x14ac:dyDescent="0.25">
      <c r="C281" s="129">
        <v>267</v>
      </c>
      <c r="D281" s="118">
        <v>2.68</v>
      </c>
      <c r="E281" s="130">
        <v>9.0502767981411506E-5</v>
      </c>
      <c r="G281" s="129">
        <v>267</v>
      </c>
      <c r="H281" s="119">
        <v>2.68</v>
      </c>
      <c r="I281" s="130">
        <v>1.9318935061554099E-4</v>
      </c>
      <c r="K281" s="129">
        <v>267</v>
      </c>
      <c r="L281" s="119">
        <v>2.68</v>
      </c>
      <c r="M281" s="130">
        <v>2.3013608271564101E-4</v>
      </c>
      <c r="O281" s="129">
        <v>267</v>
      </c>
      <c r="P281" s="119">
        <v>2.68</v>
      </c>
      <c r="Q281" s="130">
        <v>1.2070496100014401E-4</v>
      </c>
    </row>
    <row r="282" spans="3:17" x14ac:dyDescent="0.25">
      <c r="C282" s="129">
        <v>268</v>
      </c>
      <c r="D282" s="118">
        <v>2.69</v>
      </c>
      <c r="E282" s="130">
        <v>8.9714573355591996E-5</v>
      </c>
      <c r="G282" s="129">
        <v>268</v>
      </c>
      <c r="H282" s="119">
        <v>2.69</v>
      </c>
      <c r="I282" s="130">
        <v>1.9201114067899901E-4</v>
      </c>
      <c r="K282" s="129">
        <v>268</v>
      </c>
      <c r="L282" s="119">
        <v>2.69</v>
      </c>
      <c r="M282" s="130">
        <v>2.29160675280272E-4</v>
      </c>
      <c r="O282" s="129">
        <v>268</v>
      </c>
      <c r="P282" s="119">
        <v>2.69</v>
      </c>
      <c r="Q282" s="130">
        <v>1.21399512974373E-4</v>
      </c>
    </row>
    <row r="283" spans="3:17" x14ac:dyDescent="0.25">
      <c r="C283" s="129">
        <v>269</v>
      </c>
      <c r="D283" s="118">
        <v>2.7</v>
      </c>
      <c r="E283" s="130">
        <v>8.8974157890357099E-5</v>
      </c>
      <c r="G283" s="129">
        <v>269</v>
      </c>
      <c r="H283" s="119">
        <v>2.7</v>
      </c>
      <c r="I283" s="130">
        <v>1.90842650322381E-4</v>
      </c>
      <c r="K283" s="129">
        <v>269</v>
      </c>
      <c r="L283" s="119">
        <v>2.7</v>
      </c>
      <c r="M283" s="130">
        <v>2.2812074064221699E-4</v>
      </c>
      <c r="O283" s="129">
        <v>269</v>
      </c>
      <c r="P283" s="119">
        <v>2.7</v>
      </c>
      <c r="Q283" s="130">
        <v>1.2198656358196799E-4</v>
      </c>
    </row>
    <row r="284" spans="3:17" x14ac:dyDescent="0.25">
      <c r="C284" s="129">
        <v>270</v>
      </c>
      <c r="D284" s="118">
        <v>2.71</v>
      </c>
      <c r="E284" s="130">
        <v>8.8283972285342497E-5</v>
      </c>
      <c r="G284" s="129">
        <v>270</v>
      </c>
      <c r="H284" s="119">
        <v>2.71</v>
      </c>
      <c r="I284" s="130">
        <v>1.8968379091399099E-4</v>
      </c>
      <c r="K284" s="129">
        <v>270</v>
      </c>
      <c r="L284" s="119">
        <v>2.71</v>
      </c>
      <c r="M284" s="130">
        <v>2.2701763226913601E-4</v>
      </c>
      <c r="O284" s="129">
        <v>270</v>
      </c>
      <c r="P284" s="119">
        <v>2.71</v>
      </c>
      <c r="Q284" s="130">
        <v>1.2245673411633801E-4</v>
      </c>
    </row>
    <row r="285" spans="3:17" x14ac:dyDescent="0.25">
      <c r="C285" s="129">
        <v>271</v>
      </c>
      <c r="D285" s="118">
        <v>2.72</v>
      </c>
      <c r="E285" s="130">
        <v>8.7646163751165399E-5</v>
      </c>
      <c r="G285" s="129">
        <v>271</v>
      </c>
      <c r="H285" s="119">
        <v>2.72</v>
      </c>
      <c r="I285" s="130">
        <v>1.8853537986413999E-4</v>
      </c>
      <c r="K285" s="129">
        <v>271</v>
      </c>
      <c r="L285" s="119">
        <v>2.72</v>
      </c>
      <c r="M285" s="130">
        <v>2.2585636812588701E-4</v>
      </c>
      <c r="O285" s="129">
        <v>271</v>
      </c>
      <c r="P285" s="119">
        <v>2.72</v>
      </c>
      <c r="Q285" s="130">
        <v>1.2279981225335899E-4</v>
      </c>
    </row>
    <row r="286" spans="3:17" x14ac:dyDescent="0.25">
      <c r="C286" s="129">
        <v>272</v>
      </c>
      <c r="D286" s="118">
        <v>2.73</v>
      </c>
      <c r="E286" s="130">
        <v>8.7060887323499097E-5</v>
      </c>
      <c r="G286" s="129">
        <v>272</v>
      </c>
      <c r="H286" s="119">
        <v>2.73</v>
      </c>
      <c r="I286" s="130">
        <v>1.8739700700151301E-4</v>
      </c>
      <c r="K286" s="129">
        <v>272</v>
      </c>
      <c r="L286" s="119">
        <v>2.73</v>
      </c>
      <c r="M286" s="130">
        <v>2.2464110145547101E-4</v>
      </c>
      <c r="O286" s="129">
        <v>272</v>
      </c>
      <c r="P286" s="119">
        <v>2.73</v>
      </c>
      <c r="Q286" s="130">
        <v>1.2300827991236301E-4</v>
      </c>
    </row>
    <row r="287" spans="3:17" x14ac:dyDescent="0.25">
      <c r="C287" s="129">
        <v>273</v>
      </c>
      <c r="D287" s="118">
        <v>2.74</v>
      </c>
      <c r="E287" s="130">
        <v>8.6528423805928904E-5</v>
      </c>
      <c r="G287" s="129">
        <v>273</v>
      </c>
      <c r="H287" s="119">
        <v>2.74</v>
      </c>
      <c r="I287" s="130">
        <v>1.86267968008711E-4</v>
      </c>
      <c r="K287" s="129">
        <v>273</v>
      </c>
      <c r="L287" s="119">
        <v>2.74</v>
      </c>
      <c r="M287" s="130">
        <v>2.2337060532417701E-4</v>
      </c>
      <c r="O287" s="129">
        <v>273</v>
      </c>
      <c r="P287" s="119">
        <v>2.74</v>
      </c>
      <c r="Q287" s="130">
        <v>1.2307536306858799E-4</v>
      </c>
    </row>
    <row r="288" spans="3:17" x14ac:dyDescent="0.25">
      <c r="C288" s="129">
        <v>274</v>
      </c>
      <c r="D288" s="118">
        <v>2.75</v>
      </c>
      <c r="E288" s="130">
        <v>8.6048449629767893E-5</v>
      </c>
      <c r="G288" s="129">
        <v>274</v>
      </c>
      <c r="H288" s="119">
        <v>2.75</v>
      </c>
      <c r="I288" s="130">
        <v>1.8514817740778299E-4</v>
      </c>
      <c r="K288" s="129">
        <v>274</v>
      </c>
      <c r="L288" s="119">
        <v>2.75</v>
      </c>
      <c r="M288" s="130">
        <v>2.2204749135139399E-4</v>
      </c>
      <c r="O288" s="129">
        <v>274</v>
      </c>
      <c r="P288" s="119">
        <v>2.75</v>
      </c>
      <c r="Q288" s="130">
        <v>1.22995513972231E-4</v>
      </c>
    </row>
    <row r="289" spans="3:17" x14ac:dyDescent="0.25">
      <c r="C289" s="129">
        <v>275</v>
      </c>
      <c r="D289" s="118">
        <v>2.76</v>
      </c>
      <c r="E289" s="130">
        <v>8.5620466784568094E-5</v>
      </c>
      <c r="G289" s="129">
        <v>275</v>
      </c>
      <c r="H289" s="119">
        <v>2.76</v>
      </c>
      <c r="I289" s="130">
        <v>1.8403755031632399E-4</v>
      </c>
      <c r="K289" s="129">
        <v>275</v>
      </c>
      <c r="L289" s="119">
        <v>2.76</v>
      </c>
      <c r="M289" s="130">
        <v>2.20679114199161E-4</v>
      </c>
      <c r="O289" s="129">
        <v>275</v>
      </c>
      <c r="P289" s="119">
        <v>2.76</v>
      </c>
      <c r="Q289" s="130">
        <v>1.22764715837289E-4</v>
      </c>
    </row>
    <row r="290" spans="3:17" x14ac:dyDescent="0.25">
      <c r="C290" s="129">
        <v>276</v>
      </c>
      <c r="D290" s="118">
        <v>2.77</v>
      </c>
      <c r="E290" s="130">
        <v>8.5242841514434397E-5</v>
      </c>
      <c r="G290" s="129">
        <v>276</v>
      </c>
      <c r="H290" s="119">
        <v>2.77</v>
      </c>
      <c r="I290" s="130">
        <v>1.8293639517087801E-4</v>
      </c>
      <c r="K290" s="129">
        <v>276</v>
      </c>
      <c r="L290" s="119">
        <v>2.77</v>
      </c>
      <c r="M290" s="130">
        <v>2.1926395958700101E-4</v>
      </c>
      <c r="O290" s="129">
        <v>276</v>
      </c>
      <c r="P290" s="119">
        <v>2.77</v>
      </c>
      <c r="Q290" s="130">
        <v>1.2238076678087101E-4</v>
      </c>
    </row>
    <row r="291" spans="3:17" x14ac:dyDescent="0.25">
      <c r="C291" s="129">
        <v>277</v>
      </c>
      <c r="D291" s="118">
        <v>2.78</v>
      </c>
      <c r="E291" s="130">
        <v>8.4913563479399403E-5</v>
      </c>
      <c r="G291" s="129">
        <v>277</v>
      </c>
      <c r="H291" s="119">
        <v>2.78</v>
      </c>
      <c r="I291" s="130">
        <v>1.81845225060772E-4</v>
      </c>
      <c r="K291" s="129">
        <v>277</v>
      </c>
      <c r="L291" s="119">
        <v>2.78</v>
      </c>
      <c r="M291" s="130">
        <v>2.17803583125666E-4</v>
      </c>
      <c r="O291" s="129">
        <v>277</v>
      </c>
      <c r="P291" s="119">
        <v>2.78</v>
      </c>
      <c r="Q291" s="130">
        <v>1.21841758887397E-4</v>
      </c>
    </row>
    <row r="292" spans="3:17" x14ac:dyDescent="0.25">
      <c r="C292" s="129">
        <v>278</v>
      </c>
      <c r="D292" s="118">
        <v>2.79</v>
      </c>
      <c r="E292" s="130">
        <v>8.4630381299479195E-5</v>
      </c>
      <c r="G292" s="129">
        <v>278</v>
      </c>
      <c r="H292" s="119">
        <v>2.79</v>
      </c>
      <c r="I292" s="130">
        <v>1.8076293578359E-4</v>
      </c>
      <c r="K292" s="129">
        <v>278</v>
      </c>
      <c r="L292" s="119">
        <v>2.79</v>
      </c>
      <c r="M292" s="130">
        <v>2.1630119492209099E-4</v>
      </c>
      <c r="O292" s="129">
        <v>278</v>
      </c>
      <c r="P292" s="119">
        <v>2.79</v>
      </c>
      <c r="Q292" s="130">
        <v>1.21148401899461E-4</v>
      </c>
    </row>
    <row r="293" spans="3:17" x14ac:dyDescent="0.25">
      <c r="C293" s="129">
        <v>279</v>
      </c>
      <c r="D293" s="118">
        <v>2.8</v>
      </c>
      <c r="E293" s="130">
        <v>8.4390681482505894E-5</v>
      </c>
      <c r="G293" s="129">
        <v>279</v>
      </c>
      <c r="H293" s="119">
        <v>2.8</v>
      </c>
      <c r="I293" s="130">
        <v>1.79689445610128E-4</v>
      </c>
      <c r="K293" s="129">
        <v>279</v>
      </c>
      <c r="L293" s="119">
        <v>2.8</v>
      </c>
      <c r="M293" s="130">
        <v>2.1476281284181999E-4</v>
      </c>
      <c r="O293" s="129">
        <v>279</v>
      </c>
      <c r="P293" s="119">
        <v>2.8</v>
      </c>
      <c r="Q293" s="130">
        <v>1.20302320463067E-4</v>
      </c>
    </row>
    <row r="294" spans="3:17" x14ac:dyDescent="0.25">
      <c r="C294" s="129">
        <v>280</v>
      </c>
      <c r="D294" s="118">
        <v>2.81</v>
      </c>
      <c r="E294" s="130">
        <v>8.4191664363675002E-5</v>
      </c>
      <c r="G294" s="129">
        <v>280</v>
      </c>
      <c r="H294" s="119">
        <v>2.81</v>
      </c>
      <c r="I294" s="130">
        <v>1.78624673421401E-4</v>
      </c>
      <c r="K294" s="129">
        <v>280</v>
      </c>
      <c r="L294" s="119">
        <v>2.81</v>
      </c>
      <c r="M294" s="130">
        <v>2.1318615581513399E-4</v>
      </c>
      <c r="O294" s="129">
        <v>280</v>
      </c>
      <c r="P294" s="119">
        <v>2.81</v>
      </c>
      <c r="Q294" s="130">
        <v>1.19305930354691E-4</v>
      </c>
    </row>
    <row r="295" spans="3:17" x14ac:dyDescent="0.25">
      <c r="C295" s="129">
        <v>281</v>
      </c>
      <c r="D295" s="118">
        <v>2.82</v>
      </c>
      <c r="E295" s="130">
        <v>8.4030455856020297E-5</v>
      </c>
      <c r="G295" s="129">
        <v>281</v>
      </c>
      <c r="H295" s="119">
        <v>2.82</v>
      </c>
      <c r="I295" s="130">
        <v>1.7756853871359E-4</v>
      </c>
      <c r="K295" s="129">
        <v>281</v>
      </c>
      <c r="L295" s="119">
        <v>2.82</v>
      </c>
      <c r="M295" s="130">
        <v>2.11573487786106E-4</v>
      </c>
      <c r="O295" s="129">
        <v>281</v>
      </c>
      <c r="P295" s="119">
        <v>2.82</v>
      </c>
      <c r="Q295" s="130">
        <v>1.18789246984051E-4</v>
      </c>
    </row>
    <row r="296" spans="3:17" x14ac:dyDescent="0.25">
      <c r="C296" s="129">
        <v>282</v>
      </c>
      <c r="D296" s="118">
        <v>2.83</v>
      </c>
      <c r="E296" s="130">
        <v>8.3903237633677302E-5</v>
      </c>
      <c r="G296" s="129">
        <v>282</v>
      </c>
      <c r="H296" s="119">
        <v>2.83</v>
      </c>
      <c r="I296" s="130">
        <v>1.76522050788047E-4</v>
      </c>
      <c r="K296" s="129">
        <v>282</v>
      </c>
      <c r="L296" s="119">
        <v>2.83</v>
      </c>
      <c r="M296" s="130">
        <v>2.09928207625292E-4</v>
      </c>
      <c r="O296" s="129">
        <v>282</v>
      </c>
      <c r="P296" s="119">
        <v>2.83</v>
      </c>
      <c r="Q296" s="130">
        <v>1.18819532528295E-4</v>
      </c>
    </row>
    <row r="297" spans="3:17" x14ac:dyDescent="0.25">
      <c r="C297" s="129">
        <v>283</v>
      </c>
      <c r="D297" s="118">
        <v>2.84</v>
      </c>
      <c r="E297" s="130">
        <v>8.3806438435871E-5</v>
      </c>
      <c r="G297" s="129">
        <v>283</v>
      </c>
      <c r="H297" s="119">
        <v>2.84</v>
      </c>
      <c r="I297" s="130">
        <v>1.7548420921361499E-4</v>
      </c>
      <c r="K297" s="129">
        <v>283</v>
      </c>
      <c r="L297" s="119">
        <v>2.84</v>
      </c>
      <c r="M297" s="130">
        <v>2.0825486479569599E-4</v>
      </c>
      <c r="O297" s="129">
        <v>283</v>
      </c>
      <c r="P297" s="119">
        <v>2.84</v>
      </c>
      <c r="Q297" s="130">
        <v>1.18842559789827E-4</v>
      </c>
    </row>
    <row r="298" spans="3:17" x14ac:dyDescent="0.25">
      <c r="C298" s="129">
        <v>284</v>
      </c>
      <c r="D298" s="118">
        <v>2.85</v>
      </c>
      <c r="E298" s="130">
        <v>8.3736359176674703E-5</v>
      </c>
      <c r="G298" s="129">
        <v>284</v>
      </c>
      <c r="H298" s="119">
        <v>2.85</v>
      </c>
      <c r="I298" s="130">
        <v>1.7445473900707799E-4</v>
      </c>
      <c r="K298" s="129">
        <v>284</v>
      </c>
      <c r="L298" s="119">
        <v>2.85</v>
      </c>
      <c r="M298" s="130">
        <v>2.06551832880275E-4</v>
      </c>
      <c r="O298" s="129">
        <v>284</v>
      </c>
      <c r="P298" s="119">
        <v>2.85</v>
      </c>
      <c r="Q298" s="130">
        <v>1.19163875380072E-4</v>
      </c>
    </row>
    <row r="299" spans="3:17" x14ac:dyDescent="0.25">
      <c r="C299" s="129">
        <v>285</v>
      </c>
      <c r="D299" s="118">
        <v>2.86</v>
      </c>
      <c r="E299" s="130">
        <v>8.36898676087872E-5</v>
      </c>
      <c r="G299" s="129">
        <v>285</v>
      </c>
      <c r="H299" s="119">
        <v>2.86</v>
      </c>
      <c r="I299" s="130">
        <v>1.73433562781381E-4</v>
      </c>
      <c r="K299" s="129">
        <v>285</v>
      </c>
      <c r="L299" s="119">
        <v>2.86</v>
      </c>
      <c r="M299" s="130">
        <v>2.0482116377487999E-4</v>
      </c>
      <c r="O299" s="129">
        <v>285</v>
      </c>
      <c r="P299" s="119">
        <v>2.86</v>
      </c>
      <c r="Q299" s="130">
        <v>1.19680161276818E-4</v>
      </c>
    </row>
    <row r="300" spans="3:17" x14ac:dyDescent="0.25">
      <c r="C300" s="129">
        <v>286</v>
      </c>
      <c r="D300" s="118">
        <v>2.87</v>
      </c>
      <c r="E300" s="130">
        <v>8.36626288612261E-5</v>
      </c>
      <c r="G300" s="129">
        <v>286</v>
      </c>
      <c r="H300" s="119">
        <v>2.87</v>
      </c>
      <c r="I300" s="130">
        <v>1.72420603767255E-4</v>
      </c>
      <c r="K300" s="129">
        <v>286</v>
      </c>
      <c r="L300" s="119">
        <v>2.87</v>
      </c>
      <c r="M300" s="130">
        <v>2.03065134059889E-4</v>
      </c>
      <c r="O300" s="129">
        <v>286</v>
      </c>
      <c r="P300" s="119">
        <v>2.87</v>
      </c>
      <c r="Q300" s="130">
        <v>1.2004163891874601E-4</v>
      </c>
    </row>
    <row r="301" spans="3:17" x14ac:dyDescent="0.25">
      <c r="C301" s="129">
        <v>287</v>
      </c>
      <c r="D301" s="118">
        <v>2.88</v>
      </c>
      <c r="E301" s="130">
        <v>8.3650708843837997E-5</v>
      </c>
      <c r="G301" s="129">
        <v>287</v>
      </c>
      <c r="H301" s="119">
        <v>2.88</v>
      </c>
      <c r="I301" s="130">
        <v>1.7222021804811299E-4</v>
      </c>
      <c r="K301" s="129">
        <v>287</v>
      </c>
      <c r="L301" s="119">
        <v>2.88</v>
      </c>
      <c r="M301" s="130">
        <v>2.01289444007872E-4</v>
      </c>
      <c r="O301" s="129">
        <v>287</v>
      </c>
      <c r="P301" s="119">
        <v>2.88</v>
      </c>
      <c r="Q301" s="130">
        <v>1.2024702230411501E-4</v>
      </c>
    </row>
    <row r="302" spans="3:17" x14ac:dyDescent="0.25">
      <c r="C302" s="129">
        <v>288</v>
      </c>
      <c r="D302" s="118">
        <v>2.89</v>
      </c>
      <c r="E302" s="130">
        <v>8.3650906676229904E-5</v>
      </c>
      <c r="G302" s="129">
        <v>288</v>
      </c>
      <c r="H302" s="119">
        <v>2.89</v>
      </c>
      <c r="I302" s="130">
        <v>1.7221028234816699E-4</v>
      </c>
      <c r="K302" s="129">
        <v>288</v>
      </c>
      <c r="L302" s="119">
        <v>2.89</v>
      </c>
      <c r="M302" s="130">
        <v>1.9949180482478699E-4</v>
      </c>
      <c r="O302" s="129">
        <v>288</v>
      </c>
      <c r="P302" s="119">
        <v>2.89</v>
      </c>
      <c r="Q302" s="130">
        <v>1.2029631545185E-4</v>
      </c>
    </row>
    <row r="303" spans="3:17" x14ac:dyDescent="0.25">
      <c r="C303" s="129">
        <v>289</v>
      </c>
      <c r="D303" s="118">
        <v>2.9</v>
      </c>
      <c r="E303" s="130">
        <v>8.3659232604159099E-5</v>
      </c>
      <c r="G303" s="129">
        <v>289</v>
      </c>
      <c r="H303" s="119">
        <v>2.9</v>
      </c>
      <c r="I303" s="130">
        <v>1.72168322692465E-4</v>
      </c>
      <c r="K303" s="129">
        <v>289</v>
      </c>
      <c r="L303" s="119">
        <v>2.9</v>
      </c>
      <c r="M303" s="130">
        <v>1.97674056024346E-4</v>
      </c>
      <c r="O303" s="129">
        <v>289</v>
      </c>
      <c r="P303" s="119">
        <v>2.9</v>
      </c>
      <c r="Q303" s="130">
        <v>1.20190777878156E-4</v>
      </c>
    </row>
    <row r="304" spans="3:17" x14ac:dyDescent="0.25">
      <c r="C304" s="129">
        <v>290</v>
      </c>
      <c r="D304" s="118">
        <v>2.91</v>
      </c>
      <c r="E304" s="130">
        <v>8.3671795949514095E-5</v>
      </c>
      <c r="G304" s="129">
        <v>290</v>
      </c>
      <c r="H304" s="119">
        <v>2.91</v>
      </c>
      <c r="I304" s="130">
        <v>1.7209412491685301E-4</v>
      </c>
      <c r="K304" s="129">
        <v>290</v>
      </c>
      <c r="L304" s="119">
        <v>2.91</v>
      </c>
      <c r="M304" s="130">
        <v>1.9583798412796901E-4</v>
      </c>
      <c r="O304" s="129">
        <v>290</v>
      </c>
      <c r="P304" s="119">
        <v>2.91</v>
      </c>
      <c r="Q304" s="130">
        <v>1.19932876103918E-4</v>
      </c>
    </row>
    <row r="305" spans="3:17" x14ac:dyDescent="0.25">
      <c r="C305" s="129">
        <v>291</v>
      </c>
      <c r="D305" s="118">
        <v>2.92</v>
      </c>
      <c r="E305" s="130">
        <v>8.3685967730960398E-5</v>
      </c>
      <c r="G305" s="129">
        <v>291</v>
      </c>
      <c r="H305" s="119">
        <v>2.92</v>
      </c>
      <c r="I305" s="130">
        <v>1.7198827182802399E-4</v>
      </c>
      <c r="K305" s="129">
        <v>291</v>
      </c>
      <c r="L305" s="119">
        <v>2.92</v>
      </c>
      <c r="M305" s="130">
        <v>1.9398730018558701E-4</v>
      </c>
      <c r="O305" s="129">
        <v>291</v>
      </c>
      <c r="P305" s="119">
        <v>2.92</v>
      </c>
      <c r="Q305" s="130">
        <v>1.1952625818815299E-4</v>
      </c>
    </row>
    <row r="306" spans="3:17" x14ac:dyDescent="0.25">
      <c r="C306" s="129">
        <v>292</v>
      </c>
      <c r="D306" s="118">
        <v>2.93</v>
      </c>
      <c r="E306" s="130">
        <v>8.3697363109938705E-5</v>
      </c>
      <c r="G306" s="129">
        <v>292</v>
      </c>
      <c r="H306" s="119">
        <v>2.93</v>
      </c>
      <c r="I306" s="130">
        <v>1.7185279417268799E-4</v>
      </c>
      <c r="K306" s="129">
        <v>292</v>
      </c>
      <c r="L306" s="119">
        <v>2.93</v>
      </c>
      <c r="M306" s="130">
        <v>1.92123469014492E-4</v>
      </c>
      <c r="O306" s="129">
        <v>292</v>
      </c>
      <c r="P306" s="119">
        <v>2.93</v>
      </c>
      <c r="Q306" s="130">
        <v>1.18976061373646E-4</v>
      </c>
    </row>
    <row r="307" spans="3:17" x14ac:dyDescent="0.25">
      <c r="C307" s="129">
        <v>293</v>
      </c>
      <c r="D307" s="118">
        <v>2.94</v>
      </c>
      <c r="E307" s="130">
        <v>8.3703865958090602E-5</v>
      </c>
      <c r="G307" s="129">
        <v>293</v>
      </c>
      <c r="H307" s="119">
        <v>2.94</v>
      </c>
      <c r="I307" s="130">
        <v>1.7168603304848701E-4</v>
      </c>
      <c r="K307" s="129">
        <v>293</v>
      </c>
      <c r="L307" s="119">
        <v>2.94</v>
      </c>
      <c r="M307" s="130">
        <v>1.90708252948443E-4</v>
      </c>
      <c r="O307" s="129">
        <v>293</v>
      </c>
      <c r="P307" s="119">
        <v>2.94</v>
      </c>
      <c r="Q307" s="130">
        <v>1.18687473039516E-4</v>
      </c>
    </row>
    <row r="308" spans="3:17" x14ac:dyDescent="0.25">
      <c r="C308" s="129">
        <v>294</v>
      </c>
      <c r="D308" s="118">
        <v>2.95</v>
      </c>
      <c r="E308" s="130">
        <v>8.3701410059289994E-5</v>
      </c>
      <c r="G308" s="129">
        <v>294</v>
      </c>
      <c r="H308" s="119">
        <v>2.95</v>
      </c>
      <c r="I308" s="130">
        <v>1.7149219270229201E-4</v>
      </c>
      <c r="K308" s="129">
        <v>294</v>
      </c>
      <c r="L308" s="119">
        <v>2.95</v>
      </c>
      <c r="M308" s="130">
        <v>1.8979879064285999E-4</v>
      </c>
      <c r="O308" s="129">
        <v>294</v>
      </c>
      <c r="P308" s="119">
        <v>2.95</v>
      </c>
      <c r="Q308" s="130">
        <v>1.1863237707947E-4</v>
      </c>
    </row>
    <row r="309" spans="3:17" x14ac:dyDescent="0.25">
      <c r="C309" s="129">
        <v>295</v>
      </c>
      <c r="D309" s="118">
        <v>2.96</v>
      </c>
      <c r="E309" s="130">
        <v>8.3688320310833307E-5</v>
      </c>
      <c r="G309" s="129">
        <v>295</v>
      </c>
      <c r="H309" s="119">
        <v>2.96</v>
      </c>
      <c r="I309" s="130">
        <v>1.7126829244518599E-4</v>
      </c>
      <c r="K309" s="129">
        <v>295</v>
      </c>
      <c r="L309" s="119">
        <v>2.96</v>
      </c>
      <c r="M309" s="130">
        <v>1.88892915382344E-4</v>
      </c>
      <c r="O309" s="129">
        <v>295</v>
      </c>
      <c r="P309" s="119">
        <v>2.96</v>
      </c>
      <c r="Q309" s="130">
        <v>1.1857017591788499E-4</v>
      </c>
    </row>
    <row r="310" spans="3:17" x14ac:dyDescent="0.25">
      <c r="C310" s="129">
        <v>296</v>
      </c>
      <c r="D310" s="118">
        <v>2.97</v>
      </c>
      <c r="E310" s="130">
        <v>8.3661028734885698E-5</v>
      </c>
      <c r="G310" s="129">
        <v>296</v>
      </c>
      <c r="H310" s="119">
        <v>2.97</v>
      </c>
      <c r="I310" s="130">
        <v>1.7101807817668899E-4</v>
      </c>
      <c r="K310" s="129">
        <v>296</v>
      </c>
      <c r="L310" s="119">
        <v>2.97</v>
      </c>
      <c r="M310" s="130">
        <v>1.8799126794006099E-4</v>
      </c>
      <c r="O310" s="129">
        <v>296</v>
      </c>
      <c r="P310" s="119">
        <v>2.97</v>
      </c>
      <c r="Q310" s="130">
        <v>1.1850027360874699E-4</v>
      </c>
    </row>
    <row r="311" spans="3:17" x14ac:dyDescent="0.25">
      <c r="C311" s="129">
        <v>297</v>
      </c>
      <c r="D311" s="118">
        <v>2.98</v>
      </c>
      <c r="E311" s="130">
        <v>8.3617674172567499E-5</v>
      </c>
      <c r="G311" s="129">
        <v>297</v>
      </c>
      <c r="H311" s="119">
        <v>2.98</v>
      </c>
      <c r="I311" s="130">
        <v>1.7074008794708601E-4</v>
      </c>
      <c r="K311" s="129">
        <v>297</v>
      </c>
      <c r="L311" s="119">
        <v>2.98</v>
      </c>
      <c r="M311" s="130">
        <v>1.87094495772457E-4</v>
      </c>
      <c r="O311" s="129">
        <v>297</v>
      </c>
      <c r="P311" s="119">
        <v>2.98</v>
      </c>
      <c r="Q311" s="130">
        <v>1.18423419296297E-4</v>
      </c>
    </row>
    <row r="312" spans="3:17" x14ac:dyDescent="0.25">
      <c r="C312" s="129">
        <v>298</v>
      </c>
      <c r="D312" s="118">
        <v>2.99</v>
      </c>
      <c r="E312" s="130">
        <v>8.3556068501697002E-5</v>
      </c>
      <c r="G312" s="129">
        <v>298</v>
      </c>
      <c r="H312" s="119">
        <v>2.99</v>
      </c>
      <c r="I312" s="130">
        <v>1.7043605846903299E-4</v>
      </c>
      <c r="K312" s="129">
        <v>298</v>
      </c>
      <c r="L312" s="119">
        <v>2.99</v>
      </c>
      <c r="M312" s="130">
        <v>1.86201415943027E-4</v>
      </c>
      <c r="O312" s="129">
        <v>298</v>
      </c>
      <c r="P312" s="119">
        <v>2.99</v>
      </c>
      <c r="Q312" s="130">
        <v>1.1833958182861E-4</v>
      </c>
    </row>
    <row r="313" spans="3:17" x14ac:dyDescent="0.25">
      <c r="C313" s="129">
        <v>299</v>
      </c>
      <c r="D313" s="118">
        <v>3</v>
      </c>
      <c r="E313" s="130">
        <v>8.3473935422698006E-5</v>
      </c>
      <c r="G313" s="129">
        <v>299</v>
      </c>
      <c r="H313" s="119">
        <v>3</v>
      </c>
      <c r="I313" s="130">
        <v>1.7010672063341899E-4</v>
      </c>
      <c r="K313" s="129">
        <v>299</v>
      </c>
      <c r="L313" s="119">
        <v>3</v>
      </c>
      <c r="M313" s="130">
        <v>1.8531207179399699E-4</v>
      </c>
      <c r="O313" s="129">
        <v>299</v>
      </c>
      <c r="P313" s="119">
        <v>3</v>
      </c>
      <c r="Q313" s="130">
        <v>1.1824807527710401E-4</v>
      </c>
    </row>
    <row r="314" spans="3:17" x14ac:dyDescent="0.25">
      <c r="C314" s="129">
        <v>300</v>
      </c>
      <c r="D314" s="118">
        <v>3.01</v>
      </c>
      <c r="E314" s="130">
        <v>8.3369901754975901E-5</v>
      </c>
      <c r="G314" s="129">
        <v>300</v>
      </c>
      <c r="H314" s="119">
        <v>3.01</v>
      </c>
      <c r="I314" s="130">
        <v>1.6975158789188699E-4</v>
      </c>
      <c r="K314" s="129">
        <v>300</v>
      </c>
      <c r="L314" s="119">
        <v>3.01</v>
      </c>
      <c r="M314" s="130">
        <v>1.84427652616729E-4</v>
      </c>
      <c r="O314" s="129">
        <v>300</v>
      </c>
      <c r="P314" s="119">
        <v>3.01</v>
      </c>
      <c r="Q314" s="130">
        <v>1.18149777984213E-4</v>
      </c>
    </row>
    <row r="315" spans="3:17" x14ac:dyDescent="0.25">
      <c r="C315" s="129">
        <v>301</v>
      </c>
      <c r="D315" s="118">
        <v>3.02</v>
      </c>
      <c r="E315" s="130">
        <v>8.3242549821259295E-5</v>
      </c>
      <c r="G315" s="129">
        <v>301</v>
      </c>
      <c r="H315" s="119">
        <v>3.02</v>
      </c>
      <c r="I315" s="130">
        <v>1.69373570264681E-4</v>
      </c>
      <c r="K315" s="129">
        <v>301</v>
      </c>
      <c r="L315" s="119">
        <v>3.02</v>
      </c>
      <c r="M315" s="130">
        <v>1.8354757509385299E-4</v>
      </c>
      <c r="O315" s="129">
        <v>301</v>
      </c>
      <c r="P315" s="119">
        <v>3.02</v>
      </c>
      <c r="Q315" s="130">
        <v>1.1804444429535001E-4</v>
      </c>
    </row>
    <row r="316" spans="3:17" x14ac:dyDescent="0.25">
      <c r="C316" s="129">
        <v>302</v>
      </c>
      <c r="D316" s="118">
        <v>3.03</v>
      </c>
      <c r="E316" s="130">
        <v>8.3090314856006195E-5</v>
      </c>
      <c r="G316" s="129">
        <v>302</v>
      </c>
      <c r="H316" s="119">
        <v>3.03</v>
      </c>
      <c r="I316" s="130">
        <v>1.6897034947674201E-4</v>
      </c>
      <c r="K316" s="129">
        <v>302</v>
      </c>
      <c r="L316" s="119">
        <v>3.03</v>
      </c>
      <c r="M316" s="130">
        <v>1.82671312373068E-4</v>
      </c>
      <c r="O316" s="129">
        <v>302</v>
      </c>
      <c r="P316" s="119">
        <v>3.03</v>
      </c>
      <c r="Q316" s="130">
        <v>1.1793151412613899E-4</v>
      </c>
    </row>
    <row r="317" spans="3:17" x14ac:dyDescent="0.25">
      <c r="C317" s="129">
        <v>303</v>
      </c>
      <c r="D317" s="118">
        <v>3.04</v>
      </c>
      <c r="E317" s="130">
        <v>8.2912204569405207E-5</v>
      </c>
      <c r="G317" s="129">
        <v>303</v>
      </c>
      <c r="H317" s="119">
        <v>3.04</v>
      </c>
      <c r="I317" s="130">
        <v>1.6854585885475699E-4</v>
      </c>
      <c r="K317" s="129">
        <v>303</v>
      </c>
      <c r="L317" s="119">
        <v>3.04</v>
      </c>
      <c r="M317" s="130">
        <v>1.8179889884680999E-4</v>
      </c>
      <c r="O317" s="129">
        <v>303</v>
      </c>
      <c r="P317" s="119">
        <v>3.04</v>
      </c>
      <c r="Q317" s="130">
        <v>1.17812184299506E-4</v>
      </c>
    </row>
    <row r="318" spans="3:17" x14ac:dyDescent="0.25">
      <c r="C318" s="129">
        <v>304</v>
      </c>
      <c r="D318" s="118">
        <v>3.05</v>
      </c>
      <c r="E318" s="130">
        <v>8.2707436984105794E-5</v>
      </c>
      <c r="G318" s="129">
        <v>304</v>
      </c>
      <c r="H318" s="119">
        <v>3.05</v>
      </c>
      <c r="I318" s="130">
        <v>1.6809784702322199E-4</v>
      </c>
      <c r="K318" s="129">
        <v>304</v>
      </c>
      <c r="L318" s="119">
        <v>3.05</v>
      </c>
      <c r="M318" s="130">
        <v>1.80931842692834E-4</v>
      </c>
      <c r="O318" s="129">
        <v>304</v>
      </c>
      <c r="P318" s="119">
        <v>3.05</v>
      </c>
      <c r="Q318" s="130">
        <v>1.1768560688437301E-4</v>
      </c>
    </row>
    <row r="319" spans="3:17" x14ac:dyDescent="0.25">
      <c r="C319" s="129">
        <v>305</v>
      </c>
      <c r="D319" s="118">
        <v>3.06</v>
      </c>
      <c r="E319" s="130">
        <v>8.24757474916246E-5</v>
      </c>
      <c r="G319" s="129">
        <v>305</v>
      </c>
      <c r="H319" s="119">
        <v>3.06</v>
      </c>
      <c r="I319" s="130">
        <v>1.6762864924864301E-4</v>
      </c>
      <c r="K319" s="129">
        <v>305</v>
      </c>
      <c r="L319" s="119">
        <v>3.06</v>
      </c>
      <c r="M319" s="130">
        <v>1.8006880115556601E-4</v>
      </c>
      <c r="O319" s="129">
        <v>305</v>
      </c>
      <c r="P319" s="119">
        <v>3.06</v>
      </c>
      <c r="Q319" s="130">
        <v>1.17551741285082E-4</v>
      </c>
    </row>
    <row r="320" spans="3:17" x14ac:dyDescent="0.25">
      <c r="C320" s="129">
        <v>306</v>
      </c>
      <c r="D320" s="118">
        <v>3.07</v>
      </c>
      <c r="E320" s="130">
        <v>8.2216407414776205E-5</v>
      </c>
      <c r="G320" s="129">
        <v>306</v>
      </c>
      <c r="H320" s="119">
        <v>3.07</v>
      </c>
      <c r="I320" s="130">
        <v>1.6713832323844699E-4</v>
      </c>
      <c r="K320" s="129">
        <v>306</v>
      </c>
      <c r="L320" s="119">
        <v>3.07</v>
      </c>
      <c r="M320" s="130">
        <v>1.79209665382813E-4</v>
      </c>
      <c r="O320" s="129">
        <v>306</v>
      </c>
      <c r="P320" s="119">
        <v>3.07</v>
      </c>
      <c r="Q320" s="130">
        <v>1.17411673447246E-4</v>
      </c>
    </row>
    <row r="321" spans="3:17" x14ac:dyDescent="0.25">
      <c r="C321" s="129">
        <v>307</v>
      </c>
      <c r="D321" s="118">
        <v>3.08</v>
      </c>
      <c r="E321" s="130">
        <v>8.1929227653720102E-5</v>
      </c>
      <c r="G321" s="129">
        <v>307</v>
      </c>
      <c r="H321" s="119">
        <v>3.08</v>
      </c>
      <c r="I321" s="130">
        <v>1.66626844449517E-4</v>
      </c>
      <c r="K321" s="129">
        <v>307</v>
      </c>
      <c r="L321" s="119">
        <v>3.08</v>
      </c>
      <c r="M321" s="130">
        <v>1.7835453651876101E-4</v>
      </c>
      <c r="O321" s="129">
        <v>307</v>
      </c>
      <c r="P321" s="119">
        <v>3.08</v>
      </c>
      <c r="Q321" s="130">
        <v>1.17264204475806E-4</v>
      </c>
    </row>
    <row r="322" spans="3:17" x14ac:dyDescent="0.25">
      <c r="C322" s="129">
        <v>308</v>
      </c>
      <c r="D322" s="118">
        <v>3.09</v>
      </c>
      <c r="E322" s="130">
        <v>8.1614216676295499E-5</v>
      </c>
      <c r="G322" s="129">
        <v>308</v>
      </c>
      <c r="H322" s="119">
        <v>3.09</v>
      </c>
      <c r="I322" s="130">
        <v>1.6609660326622199E-4</v>
      </c>
      <c r="K322" s="129">
        <v>308</v>
      </c>
      <c r="L322" s="119">
        <v>3.09</v>
      </c>
      <c r="M322" s="130">
        <v>1.7750481287188801E-4</v>
      </c>
      <c r="O322" s="129">
        <v>308</v>
      </c>
      <c r="P322" s="119">
        <v>3.09</v>
      </c>
      <c r="Q322" s="130">
        <v>1.17110227468888E-4</v>
      </c>
    </row>
    <row r="323" spans="3:17" x14ac:dyDescent="0.25">
      <c r="C323" s="129">
        <v>309</v>
      </c>
      <c r="D323" s="118">
        <v>3.1</v>
      </c>
      <c r="E323" s="130">
        <v>8.1733087209088704E-5</v>
      </c>
      <c r="G323" s="129">
        <v>309</v>
      </c>
      <c r="H323" s="119">
        <v>3.1</v>
      </c>
      <c r="I323" s="130">
        <v>1.6554556032708599E-4</v>
      </c>
      <c r="K323" s="129">
        <v>309</v>
      </c>
      <c r="L323" s="119">
        <v>3.1</v>
      </c>
      <c r="M323" s="130">
        <v>1.7665903713026199E-4</v>
      </c>
      <c r="O323" s="129">
        <v>309</v>
      </c>
      <c r="P323" s="119">
        <v>3.1</v>
      </c>
      <c r="Q323" s="130">
        <v>1.1694954850500701E-4</v>
      </c>
    </row>
    <row r="324" spans="3:17" x14ac:dyDescent="0.25">
      <c r="C324" s="129">
        <v>310</v>
      </c>
      <c r="D324" s="118">
        <v>3.11</v>
      </c>
      <c r="E324" s="130">
        <v>8.2092107018654598E-5</v>
      </c>
      <c r="G324" s="129">
        <v>310</v>
      </c>
      <c r="H324" s="119">
        <v>3.11</v>
      </c>
      <c r="I324" s="130">
        <v>1.64977352332997E-4</v>
      </c>
      <c r="K324" s="129">
        <v>310</v>
      </c>
      <c r="L324" s="119">
        <v>3.11</v>
      </c>
      <c r="M324" s="130">
        <v>1.75817230963522E-4</v>
      </c>
      <c r="O324" s="129">
        <v>310</v>
      </c>
      <c r="P324" s="119">
        <v>3.11</v>
      </c>
      <c r="Q324" s="130">
        <v>1.16781819702997E-4</v>
      </c>
    </row>
    <row r="325" spans="3:17" x14ac:dyDescent="0.25">
      <c r="C325" s="129">
        <v>311</v>
      </c>
      <c r="D325" s="118">
        <v>3.12</v>
      </c>
      <c r="E325" s="130">
        <v>8.2425610840569394E-5</v>
      </c>
      <c r="G325" s="129">
        <v>311</v>
      </c>
      <c r="H325" s="119">
        <v>3.12</v>
      </c>
      <c r="I325" s="130">
        <v>1.6438987815711099E-4</v>
      </c>
      <c r="K325" s="129">
        <v>311</v>
      </c>
      <c r="L325" s="119">
        <v>3.12</v>
      </c>
      <c r="M325" s="130">
        <v>1.74979509678708E-4</v>
      </c>
      <c r="O325" s="129">
        <v>311</v>
      </c>
      <c r="P325" s="119">
        <v>3.12</v>
      </c>
      <c r="Q325" s="130">
        <v>1.16608145677059E-4</v>
      </c>
    </row>
    <row r="326" spans="3:17" x14ac:dyDescent="0.25">
      <c r="C326" s="129">
        <v>312</v>
      </c>
      <c r="D326" s="118">
        <v>3.13</v>
      </c>
      <c r="E326" s="130">
        <v>8.2732419269170102E-5</v>
      </c>
      <c r="G326" s="129">
        <v>312</v>
      </c>
      <c r="H326" s="119">
        <v>3.13</v>
      </c>
      <c r="I326" s="130">
        <v>1.6378507661484501E-4</v>
      </c>
      <c r="K326" s="129">
        <v>312</v>
      </c>
      <c r="L326" s="119">
        <v>3.13</v>
      </c>
      <c r="M326" s="130">
        <v>1.74147139517184E-4</v>
      </c>
      <c r="O326" s="129">
        <v>312</v>
      </c>
      <c r="P326" s="119">
        <v>3.13</v>
      </c>
      <c r="Q326" s="130">
        <v>1.16427346033967E-4</v>
      </c>
    </row>
    <row r="327" spans="3:17" x14ac:dyDescent="0.25">
      <c r="C327" s="129">
        <v>313</v>
      </c>
      <c r="D327" s="118">
        <v>3.14</v>
      </c>
      <c r="E327" s="130">
        <v>8.3011521571490596E-5</v>
      </c>
      <c r="G327" s="129">
        <v>313</v>
      </c>
      <c r="H327" s="119">
        <v>3.14</v>
      </c>
      <c r="I327" s="130">
        <v>1.6316337615276499E-4</v>
      </c>
      <c r="K327" s="129">
        <v>313</v>
      </c>
      <c r="L327" s="119">
        <v>3.14</v>
      </c>
      <c r="M327" s="130">
        <v>1.7331876374509299E-4</v>
      </c>
      <c r="O327" s="129">
        <v>313</v>
      </c>
      <c r="P327" s="119">
        <v>3.14</v>
      </c>
      <c r="Q327" s="130">
        <v>1.16240599191498E-4</v>
      </c>
    </row>
    <row r="328" spans="3:17" x14ac:dyDescent="0.25">
      <c r="C328" s="129">
        <v>314</v>
      </c>
      <c r="D328" s="118">
        <v>3.15</v>
      </c>
      <c r="E328" s="130">
        <v>8.3262075395454396E-5</v>
      </c>
      <c r="G328" s="129">
        <v>314</v>
      </c>
      <c r="H328" s="119">
        <v>3.15</v>
      </c>
      <c r="I328" s="130">
        <v>1.6252412458411599E-4</v>
      </c>
      <c r="K328" s="129">
        <v>314</v>
      </c>
      <c r="L328" s="119">
        <v>3.15</v>
      </c>
      <c r="M328" s="130">
        <v>1.7249439800225001E-4</v>
      </c>
      <c r="O328" s="129">
        <v>314</v>
      </c>
      <c r="P328" s="119">
        <v>3.15</v>
      </c>
      <c r="Q328" s="130">
        <v>1.1604716463463499E-4</v>
      </c>
    </row>
    <row r="329" spans="3:17" x14ac:dyDescent="0.25">
      <c r="C329" s="129">
        <v>315</v>
      </c>
      <c r="D329" s="118">
        <v>3.16</v>
      </c>
      <c r="E329" s="130">
        <v>8.3483405379323805E-5</v>
      </c>
      <c r="G329" s="129">
        <v>315</v>
      </c>
      <c r="H329" s="119">
        <v>3.16</v>
      </c>
      <c r="I329" s="130">
        <v>1.6187032578446E-4</v>
      </c>
      <c r="K329" s="129">
        <v>315</v>
      </c>
      <c r="L329" s="119">
        <v>3.16</v>
      </c>
      <c r="M329" s="130">
        <v>1.7167405640864701E-4</v>
      </c>
      <c r="O329" s="129">
        <v>315</v>
      </c>
      <c r="P329" s="119">
        <v>3.16</v>
      </c>
      <c r="Q329" s="130">
        <v>1.15847540015603E-4</v>
      </c>
    </row>
    <row r="330" spans="3:17" x14ac:dyDescent="0.25">
      <c r="C330" s="129">
        <v>316</v>
      </c>
      <c r="D330" s="118">
        <v>3.17</v>
      </c>
      <c r="E330" s="130">
        <v>8.3675000745943307E-5</v>
      </c>
      <c r="G330" s="129">
        <v>316</v>
      </c>
      <c r="H330" s="119">
        <v>3.17</v>
      </c>
      <c r="I330" s="130">
        <v>1.6119965626236999E-4</v>
      </c>
      <c r="K330" s="129">
        <v>316</v>
      </c>
      <c r="L330" s="119">
        <v>3.17</v>
      </c>
      <c r="M330" s="130">
        <v>1.7085905890303001E-4</v>
      </c>
      <c r="O330" s="129">
        <v>316</v>
      </c>
      <c r="P330" s="119">
        <v>3.17</v>
      </c>
      <c r="Q330" s="130">
        <v>1.1564173065133901E-4</v>
      </c>
    </row>
    <row r="331" spans="3:17" x14ac:dyDescent="0.25">
      <c r="C331" s="129">
        <v>317</v>
      </c>
      <c r="D331" s="118">
        <v>3.18</v>
      </c>
      <c r="E331" s="130">
        <v>8.3836511965945903E-5</v>
      </c>
      <c r="G331" s="129">
        <v>317</v>
      </c>
      <c r="H331" s="119">
        <v>3.18</v>
      </c>
      <c r="I331" s="130">
        <v>1.6070813368346799E-4</v>
      </c>
      <c r="K331" s="129">
        <v>317</v>
      </c>
      <c r="L331" s="119">
        <v>3.18</v>
      </c>
      <c r="M331" s="130">
        <v>1.70048135483576E-4</v>
      </c>
      <c r="O331" s="129">
        <v>317</v>
      </c>
      <c r="P331" s="119">
        <v>3.18</v>
      </c>
      <c r="Q331" s="130">
        <v>1.15429623515141E-4</v>
      </c>
    </row>
    <row r="332" spans="3:17" x14ac:dyDescent="0.25">
      <c r="C332" s="129">
        <v>318</v>
      </c>
      <c r="D332" s="118">
        <v>3.19</v>
      </c>
      <c r="E332" s="130">
        <v>8.3967746574011302E-5</v>
      </c>
      <c r="G332" s="129">
        <v>318</v>
      </c>
      <c r="H332" s="119">
        <v>3.19</v>
      </c>
      <c r="I332" s="130">
        <v>1.6133760020738301E-4</v>
      </c>
      <c r="K332" s="129">
        <v>318</v>
      </c>
      <c r="L332" s="119">
        <v>3.19</v>
      </c>
      <c r="M332" s="130">
        <v>1.69241242504648E-4</v>
      </c>
      <c r="O332" s="129">
        <v>318</v>
      </c>
      <c r="P332" s="119">
        <v>3.19</v>
      </c>
      <c r="Q332" s="130">
        <v>1.152117138625E-4</v>
      </c>
    </row>
    <row r="333" spans="3:17" x14ac:dyDescent="0.25">
      <c r="C333" s="129">
        <v>319</v>
      </c>
      <c r="D333" s="118">
        <v>3.2</v>
      </c>
      <c r="E333" s="130">
        <v>8.4068664221631197E-5</v>
      </c>
      <c r="G333" s="129">
        <v>319</v>
      </c>
      <c r="H333" s="119">
        <v>3.2</v>
      </c>
      <c r="I333" s="130">
        <v>1.6187946487453199E-4</v>
      </c>
      <c r="K333" s="129">
        <v>319</v>
      </c>
      <c r="L333" s="119">
        <v>3.2</v>
      </c>
      <c r="M333" s="130">
        <v>1.6843838908292601E-4</v>
      </c>
      <c r="O333" s="129">
        <v>319</v>
      </c>
      <c r="P333" s="119">
        <v>3.2</v>
      </c>
      <c r="Q333" s="130">
        <v>1.14987526252309E-4</v>
      </c>
    </row>
    <row r="334" spans="3:17" x14ac:dyDescent="0.25">
      <c r="C334" s="129">
        <v>320</v>
      </c>
      <c r="D334" s="118">
        <v>3.21</v>
      </c>
      <c r="E334" s="130">
        <v>8.4139449490898294E-5</v>
      </c>
      <c r="G334" s="129">
        <v>320</v>
      </c>
      <c r="H334" s="119">
        <v>3.21</v>
      </c>
      <c r="I334" s="130">
        <v>1.62334588180519E-4</v>
      </c>
      <c r="K334" s="129">
        <v>320</v>
      </c>
      <c r="L334" s="119">
        <v>3.21</v>
      </c>
      <c r="M334" s="130">
        <v>1.6764051786944E-4</v>
      </c>
      <c r="O334" s="129">
        <v>320</v>
      </c>
      <c r="P334" s="119">
        <v>3.21</v>
      </c>
      <c r="Q334" s="130">
        <v>1.14757803542023E-4</v>
      </c>
    </row>
    <row r="335" spans="3:17" x14ac:dyDescent="0.25">
      <c r="C335" s="129">
        <v>321</v>
      </c>
      <c r="D335" s="118">
        <v>3.22</v>
      </c>
      <c r="E335" s="130">
        <v>8.4180403833107698E-5</v>
      </c>
      <c r="G335" s="129">
        <v>321</v>
      </c>
      <c r="H335" s="119">
        <v>3.22</v>
      </c>
      <c r="I335" s="130">
        <v>1.6270391311756099E-4</v>
      </c>
      <c r="K335" s="129">
        <v>321</v>
      </c>
      <c r="L335" s="119">
        <v>3.22</v>
      </c>
      <c r="M335" s="130">
        <v>1.6684702945339499E-4</v>
      </c>
      <c r="O335" s="129">
        <v>321</v>
      </c>
      <c r="P335" s="119">
        <v>3.22</v>
      </c>
      <c r="Q335" s="130">
        <v>1.14521942951503E-4</v>
      </c>
    </row>
    <row r="336" spans="3:17" x14ac:dyDescent="0.25">
      <c r="C336" s="129">
        <v>322</v>
      </c>
      <c r="D336" s="118">
        <v>3.23</v>
      </c>
      <c r="E336" s="130">
        <v>8.4191807540312202E-5</v>
      </c>
      <c r="G336" s="129">
        <v>322</v>
      </c>
      <c r="H336" s="119">
        <v>3.23</v>
      </c>
      <c r="I336" s="130">
        <v>1.62989599024248E-4</v>
      </c>
      <c r="K336" s="129">
        <v>322</v>
      </c>
      <c r="L336" s="119">
        <v>3.23</v>
      </c>
      <c r="M336" s="130">
        <v>1.66057574737106E-4</v>
      </c>
      <c r="O336" s="129">
        <v>322</v>
      </c>
      <c r="P336" s="119">
        <v>3.23</v>
      </c>
      <c r="Q336" s="130">
        <v>1.1428070551520399E-4</v>
      </c>
    </row>
    <row r="337" spans="3:17" x14ac:dyDescent="0.25">
      <c r="C337" s="129">
        <v>323</v>
      </c>
      <c r="D337" s="118">
        <v>3.24</v>
      </c>
      <c r="E337" s="130">
        <v>8.4174169671206702E-5</v>
      </c>
      <c r="G337" s="129">
        <v>323</v>
      </c>
      <c r="H337" s="119">
        <v>3.24</v>
      </c>
      <c r="I337" s="130">
        <v>1.63191635697956E-4</v>
      </c>
      <c r="K337" s="129">
        <v>323</v>
      </c>
      <c r="L337" s="119">
        <v>3.24</v>
      </c>
      <c r="M337" s="130">
        <v>1.6527215853208199E-4</v>
      </c>
      <c r="O337" s="129">
        <v>323</v>
      </c>
      <c r="P337" s="119">
        <v>3.24</v>
      </c>
      <c r="Q337" s="130">
        <v>1.14033583632315E-4</v>
      </c>
    </row>
    <row r="338" spans="3:17" x14ac:dyDescent="0.25">
      <c r="C338" s="129">
        <v>324</v>
      </c>
      <c r="D338" s="118">
        <v>3.25</v>
      </c>
      <c r="E338" s="130">
        <v>8.4128117878688505E-5</v>
      </c>
      <c r="G338" s="129">
        <v>324</v>
      </c>
      <c r="H338" s="119">
        <v>3.25</v>
      </c>
      <c r="I338" s="130">
        <v>1.6331106195382699E-4</v>
      </c>
      <c r="K338" s="129">
        <v>324</v>
      </c>
      <c r="L338" s="119">
        <v>3.25</v>
      </c>
      <c r="M338" s="130">
        <v>1.6449121786059299E-4</v>
      </c>
      <c r="O338" s="129">
        <v>324</v>
      </c>
      <c r="P338" s="119">
        <v>3.25</v>
      </c>
      <c r="Q338" s="130">
        <v>1.1378113938101101E-4</v>
      </c>
    </row>
    <row r="339" spans="3:17" x14ac:dyDescent="0.25">
      <c r="C339" s="129">
        <v>325</v>
      </c>
      <c r="D339" s="118">
        <v>3.26</v>
      </c>
      <c r="E339" s="130">
        <v>8.4054390523885994E-5</v>
      </c>
      <c r="G339" s="129">
        <v>325</v>
      </c>
      <c r="H339" s="119">
        <v>3.26</v>
      </c>
      <c r="I339" s="130">
        <v>1.6334911016113401E-4</v>
      </c>
      <c r="K339" s="129">
        <v>325</v>
      </c>
      <c r="L339" s="119">
        <v>3.26</v>
      </c>
      <c r="M339" s="130">
        <v>1.6371508786635001E-4</v>
      </c>
      <c r="O339" s="129">
        <v>325</v>
      </c>
      <c r="P339" s="119">
        <v>3.26</v>
      </c>
      <c r="Q339" s="130">
        <v>1.13523170908064E-4</v>
      </c>
    </row>
    <row r="340" spans="3:17" x14ac:dyDescent="0.25">
      <c r="C340" s="129">
        <v>326</v>
      </c>
      <c r="D340" s="118">
        <v>3.27</v>
      </c>
      <c r="E340" s="130">
        <v>8.3953828555680894E-5</v>
      </c>
      <c r="G340" s="129">
        <v>326</v>
      </c>
      <c r="H340" s="119">
        <v>3.27</v>
      </c>
      <c r="I340" s="130">
        <v>1.6330707194422701E-4</v>
      </c>
      <c r="K340" s="129">
        <v>326</v>
      </c>
      <c r="L340" s="119">
        <v>3.27</v>
      </c>
      <c r="M340" s="130">
        <v>1.62942980201519E-4</v>
      </c>
      <c r="O340" s="129">
        <v>326</v>
      </c>
      <c r="P340" s="119">
        <v>3.27</v>
      </c>
      <c r="Q340" s="130">
        <v>1.1325983589857601E-4</v>
      </c>
    </row>
    <row r="341" spans="3:17" x14ac:dyDescent="0.25">
      <c r="C341" s="129">
        <v>327</v>
      </c>
      <c r="D341" s="118">
        <v>3.28</v>
      </c>
      <c r="E341" s="130">
        <v>8.3827724637083095E-5</v>
      </c>
      <c r="G341" s="129">
        <v>327</v>
      </c>
      <c r="H341" s="119">
        <v>3.28</v>
      </c>
      <c r="I341" s="130">
        <v>1.63186412774969E-4</v>
      </c>
      <c r="K341" s="129">
        <v>327</v>
      </c>
      <c r="L341" s="119">
        <v>3.28</v>
      </c>
      <c r="M341" s="130">
        <v>1.6217489598308301E-4</v>
      </c>
      <c r="O341" s="129">
        <v>327</v>
      </c>
      <c r="P341" s="119">
        <v>3.28</v>
      </c>
      <c r="Q341" s="130">
        <v>1.12991437447283E-4</v>
      </c>
    </row>
    <row r="342" spans="3:17" x14ac:dyDescent="0.25">
      <c r="C342" s="129">
        <v>328</v>
      </c>
      <c r="D342" s="118">
        <v>3.29</v>
      </c>
      <c r="E342" s="130">
        <v>8.3676860287652696E-5</v>
      </c>
      <c r="G342" s="129">
        <v>328</v>
      </c>
      <c r="H342" s="119">
        <v>3.29</v>
      </c>
      <c r="I342" s="130">
        <v>1.62989159011828E-4</v>
      </c>
      <c r="K342" s="129">
        <v>328</v>
      </c>
      <c r="L342" s="119">
        <v>3.29</v>
      </c>
      <c r="M342" s="130">
        <v>1.61410835376113E-4</v>
      </c>
      <c r="O342" s="129">
        <v>328</v>
      </c>
      <c r="P342" s="119">
        <v>3.29</v>
      </c>
      <c r="Q342" s="130">
        <v>1.1313605637449099E-4</v>
      </c>
    </row>
    <row r="343" spans="3:17" x14ac:dyDescent="0.25">
      <c r="C343" s="129">
        <v>329</v>
      </c>
      <c r="D343" s="118">
        <v>3.3</v>
      </c>
      <c r="E343" s="130">
        <v>8.3502267122977696E-5</v>
      </c>
      <c r="G343" s="129">
        <v>329</v>
      </c>
      <c r="H343" s="119">
        <v>3.3</v>
      </c>
      <c r="I343" s="130">
        <v>1.6271594816441701E-4</v>
      </c>
      <c r="K343" s="129">
        <v>329</v>
      </c>
      <c r="L343" s="119">
        <v>3.3</v>
      </c>
      <c r="M343" s="130">
        <v>1.60651754952903E-4</v>
      </c>
      <c r="O343" s="129">
        <v>329</v>
      </c>
      <c r="P343" s="119">
        <v>3.3</v>
      </c>
      <c r="Q343" s="130">
        <v>1.13426808336037E-4</v>
      </c>
    </row>
    <row r="344" spans="3:17" x14ac:dyDescent="0.25">
      <c r="C344" s="129">
        <v>330</v>
      </c>
      <c r="D344" s="118">
        <v>3.31</v>
      </c>
      <c r="E344" s="130">
        <v>8.3305114307710395E-5</v>
      </c>
      <c r="G344" s="129">
        <v>330</v>
      </c>
      <c r="H344" s="119">
        <v>3.31</v>
      </c>
      <c r="I344" s="130">
        <v>1.6236827269000201E-4</v>
      </c>
      <c r="K344" s="129">
        <v>330</v>
      </c>
      <c r="L344" s="119">
        <v>3.31</v>
      </c>
      <c r="M344" s="130">
        <v>1.59896855236583E-4</v>
      </c>
      <c r="O344" s="129">
        <v>330</v>
      </c>
      <c r="P344" s="119">
        <v>3.31</v>
      </c>
      <c r="Q344" s="130">
        <v>1.13708494640377E-4</v>
      </c>
    </row>
    <row r="345" spans="3:17" x14ac:dyDescent="0.25">
      <c r="C345" s="129">
        <v>331</v>
      </c>
      <c r="D345" s="118">
        <v>3.32</v>
      </c>
      <c r="E345" s="130">
        <v>8.3087120873573302E-5</v>
      </c>
      <c r="G345" s="129">
        <v>331</v>
      </c>
      <c r="H345" s="119">
        <v>3.32</v>
      </c>
      <c r="I345" s="130">
        <v>1.6194766393268299E-4</v>
      </c>
      <c r="K345" s="129">
        <v>331</v>
      </c>
      <c r="L345" s="119">
        <v>3.32</v>
      </c>
      <c r="M345" s="130">
        <v>1.59145952006662E-4</v>
      </c>
      <c r="O345" s="129">
        <v>331</v>
      </c>
      <c r="P345" s="119">
        <v>3.32</v>
      </c>
      <c r="Q345" s="130">
        <v>1.13981109580568E-4</v>
      </c>
    </row>
    <row r="346" spans="3:17" x14ac:dyDescent="0.25">
      <c r="C346" s="129">
        <v>332</v>
      </c>
      <c r="D346" s="118">
        <v>3.33</v>
      </c>
      <c r="E346" s="130">
        <v>8.2849250378031194E-5</v>
      </c>
      <c r="G346" s="129">
        <v>332</v>
      </c>
      <c r="H346" s="119">
        <v>3.33</v>
      </c>
      <c r="I346" s="130">
        <v>1.6145568846027001E-4</v>
      </c>
      <c r="K346" s="129">
        <v>332</v>
      </c>
      <c r="L346" s="119">
        <v>3.33</v>
      </c>
      <c r="M346" s="130">
        <v>1.58399042398375E-4</v>
      </c>
      <c r="O346" s="129">
        <v>332</v>
      </c>
      <c r="P346" s="119">
        <v>3.33</v>
      </c>
      <c r="Q346" s="130">
        <v>1.1424565041021701E-4</v>
      </c>
    </row>
    <row r="347" spans="3:17" x14ac:dyDescent="0.25">
      <c r="C347" s="129">
        <v>333</v>
      </c>
      <c r="D347" s="118">
        <v>3.34</v>
      </c>
      <c r="E347" s="130">
        <v>8.2592713280784695E-5</v>
      </c>
      <c r="G347" s="129">
        <v>333</v>
      </c>
      <c r="H347" s="119">
        <v>3.34</v>
      </c>
      <c r="I347" s="130">
        <v>1.60893944523528E-4</v>
      </c>
      <c r="K347" s="129">
        <v>333</v>
      </c>
      <c r="L347" s="119">
        <v>3.34</v>
      </c>
      <c r="M347" s="130">
        <v>1.57656309026521E-4</v>
      </c>
      <c r="O347" s="129">
        <v>333</v>
      </c>
      <c r="P347" s="119">
        <v>3.34</v>
      </c>
      <c r="Q347" s="130">
        <v>1.1450116734108099E-4</v>
      </c>
    </row>
    <row r="348" spans="3:17" x14ac:dyDescent="0.25">
      <c r="C348" s="129">
        <v>334</v>
      </c>
      <c r="D348" s="118">
        <v>3.35</v>
      </c>
      <c r="E348" s="130">
        <v>8.2319395321771096E-5</v>
      </c>
      <c r="G348" s="129">
        <v>334</v>
      </c>
      <c r="H348" s="119">
        <v>3.35</v>
      </c>
      <c r="I348" s="130">
        <v>1.60264058637757E-4</v>
      </c>
      <c r="K348" s="129">
        <v>334</v>
      </c>
      <c r="L348" s="119">
        <v>3.35</v>
      </c>
      <c r="M348" s="130">
        <v>1.56918437935984E-4</v>
      </c>
      <c r="O348" s="129">
        <v>334</v>
      </c>
      <c r="P348" s="119">
        <v>3.35</v>
      </c>
      <c r="Q348" s="130">
        <v>1.14747622576631E-4</v>
      </c>
    </row>
    <row r="349" spans="3:17" x14ac:dyDescent="0.25">
      <c r="C349" s="129">
        <v>335</v>
      </c>
      <c r="D349" s="118">
        <v>3.36</v>
      </c>
      <c r="E349" s="130">
        <v>8.2030446407030996E-5</v>
      </c>
      <c r="G349" s="129">
        <v>335</v>
      </c>
      <c r="H349" s="119">
        <v>3.36</v>
      </c>
      <c r="I349" s="130">
        <v>1.59567832416439E-4</v>
      </c>
      <c r="K349" s="129">
        <v>335</v>
      </c>
      <c r="L349" s="119">
        <v>3.36</v>
      </c>
      <c r="M349" s="130">
        <v>1.5618452632851199E-4</v>
      </c>
      <c r="O349" s="129">
        <v>335</v>
      </c>
      <c r="P349" s="119">
        <v>3.36</v>
      </c>
      <c r="Q349" s="130">
        <v>1.1498504597519E-4</v>
      </c>
    </row>
    <row r="350" spans="3:17" x14ac:dyDescent="0.25">
      <c r="C350" s="129">
        <v>336</v>
      </c>
      <c r="D350" s="118">
        <v>3.37</v>
      </c>
      <c r="E350" s="130">
        <v>8.1727117807070995E-5</v>
      </c>
      <c r="G350" s="129">
        <v>336</v>
      </c>
      <c r="H350" s="119">
        <v>3.37</v>
      </c>
      <c r="I350" s="130">
        <v>1.5880723906381601E-4</v>
      </c>
      <c r="K350" s="129">
        <v>336</v>
      </c>
      <c r="L350" s="119">
        <v>3.37</v>
      </c>
      <c r="M350" s="130">
        <v>1.5545456876040601E-4</v>
      </c>
      <c r="O350" s="129">
        <v>336</v>
      </c>
      <c r="P350" s="119">
        <v>3.37</v>
      </c>
      <c r="Q350" s="130">
        <v>1.15214483783053E-4</v>
      </c>
    </row>
    <row r="351" spans="3:17" x14ac:dyDescent="0.25">
      <c r="C351" s="129">
        <v>337</v>
      </c>
      <c r="D351" s="118">
        <v>3.38</v>
      </c>
      <c r="E351" s="130">
        <v>8.1411600780519202E-5</v>
      </c>
      <c r="G351" s="129">
        <v>337</v>
      </c>
      <c r="H351" s="119">
        <v>3.38</v>
      </c>
      <c r="I351" s="130">
        <v>1.57983497464291E-4</v>
      </c>
      <c r="K351" s="129">
        <v>337</v>
      </c>
      <c r="L351" s="119">
        <v>3.38</v>
      </c>
      <c r="M351" s="130">
        <v>1.5472855910964601E-4</v>
      </c>
      <c r="O351" s="129">
        <v>337</v>
      </c>
      <c r="P351" s="119">
        <v>3.38</v>
      </c>
      <c r="Q351" s="130">
        <v>1.15434902807869E-4</v>
      </c>
    </row>
    <row r="352" spans="3:17" x14ac:dyDescent="0.25">
      <c r="C352" s="129">
        <v>338</v>
      </c>
      <c r="D352" s="118">
        <v>3.39</v>
      </c>
      <c r="E352" s="130">
        <v>8.1084571979028402E-5</v>
      </c>
      <c r="G352" s="129">
        <v>338</v>
      </c>
      <c r="H352" s="119">
        <v>3.39</v>
      </c>
      <c r="I352" s="130">
        <v>1.5709831908069101E-4</v>
      </c>
      <c r="K352" s="129">
        <v>338</v>
      </c>
      <c r="L352" s="119">
        <v>3.39</v>
      </c>
      <c r="M352" s="130">
        <v>1.54006834984045E-4</v>
      </c>
      <c r="O352" s="129">
        <v>338</v>
      </c>
      <c r="P352" s="119">
        <v>3.39</v>
      </c>
      <c r="Q352" s="130">
        <v>1.15646324364283E-4</v>
      </c>
    </row>
    <row r="353" spans="3:17" x14ac:dyDescent="0.25">
      <c r="C353" s="129">
        <v>339</v>
      </c>
      <c r="D353" s="118">
        <v>3.4</v>
      </c>
      <c r="E353" s="130">
        <v>8.07481925063039E-5</v>
      </c>
      <c r="G353" s="129">
        <v>339</v>
      </c>
      <c r="H353" s="119">
        <v>3.4</v>
      </c>
      <c r="I353" s="130">
        <v>1.5615342817602301E-4</v>
      </c>
      <c r="K353" s="129">
        <v>339</v>
      </c>
      <c r="L353" s="119">
        <v>3.4</v>
      </c>
      <c r="M353" s="130">
        <v>1.5328969369847399E-4</v>
      </c>
      <c r="O353" s="129">
        <v>339</v>
      </c>
      <c r="P353" s="119">
        <v>3.4</v>
      </c>
      <c r="Q353" s="130">
        <v>1.15848970741225E-4</v>
      </c>
    </row>
    <row r="354" spans="3:17" x14ac:dyDescent="0.25">
      <c r="C354" s="129">
        <v>340</v>
      </c>
      <c r="D354" s="118">
        <v>3.41</v>
      </c>
      <c r="E354" s="130">
        <v>8.0403491116808404E-5</v>
      </c>
      <c r="G354" s="129">
        <v>340</v>
      </c>
      <c r="H354" s="119">
        <v>3.41</v>
      </c>
      <c r="I354" s="130">
        <v>1.55150559118253E-4</v>
      </c>
      <c r="K354" s="129">
        <v>340</v>
      </c>
      <c r="L354" s="119">
        <v>3.41</v>
      </c>
      <c r="M354" s="130">
        <v>1.5257645883467701E-4</v>
      </c>
      <c r="O354" s="129">
        <v>340</v>
      </c>
      <c r="P354" s="119">
        <v>3.41</v>
      </c>
      <c r="Q354" s="130">
        <v>1.1604356668344201E-4</v>
      </c>
    </row>
    <row r="355" spans="3:17" x14ac:dyDescent="0.25">
      <c r="C355" s="129">
        <v>341</v>
      </c>
      <c r="D355" s="118">
        <v>3.42</v>
      </c>
      <c r="E355" s="130">
        <v>8.0052246977854304E-5</v>
      </c>
      <c r="G355" s="129">
        <v>341</v>
      </c>
      <c r="H355" s="119">
        <v>3.42</v>
      </c>
      <c r="I355" s="130">
        <v>1.5409145380024901E-4</v>
      </c>
      <c r="K355" s="129">
        <v>341</v>
      </c>
      <c r="L355" s="119">
        <v>3.42</v>
      </c>
      <c r="M355" s="130">
        <v>1.5186712218290301E-4</v>
      </c>
      <c r="O355" s="129">
        <v>341</v>
      </c>
      <c r="P355" s="119">
        <v>3.42</v>
      </c>
      <c r="Q355" s="130">
        <v>1.16229247995607E-4</v>
      </c>
    </row>
    <row r="356" spans="3:17" x14ac:dyDescent="0.25">
      <c r="C356" s="129">
        <v>342</v>
      </c>
      <c r="D356" s="118">
        <v>3.43</v>
      </c>
      <c r="E356" s="130">
        <v>7.9695745066309107E-5</v>
      </c>
      <c r="G356" s="129">
        <v>342</v>
      </c>
      <c r="H356" s="119">
        <v>3.43</v>
      </c>
      <c r="I356" s="130">
        <v>1.52977859173124E-4</v>
      </c>
      <c r="K356" s="129">
        <v>342</v>
      </c>
      <c r="L356" s="119">
        <v>3.43</v>
      </c>
      <c r="M356" s="130">
        <v>1.5116167497632101E-4</v>
      </c>
      <c r="O356" s="129">
        <v>342</v>
      </c>
      <c r="P356" s="119">
        <v>3.43</v>
      </c>
      <c r="Q356" s="130">
        <v>1.16406048902645E-4</v>
      </c>
    </row>
    <row r="357" spans="3:17" x14ac:dyDescent="0.25">
      <c r="C357" s="129">
        <v>343</v>
      </c>
      <c r="D357" s="118">
        <v>3.44</v>
      </c>
      <c r="E357" s="130">
        <v>7.9335561659075597E-5</v>
      </c>
      <c r="G357" s="129">
        <v>343</v>
      </c>
      <c r="H357" s="119">
        <v>3.44</v>
      </c>
      <c r="I357" s="130">
        <v>1.5181152489103901E-4</v>
      </c>
      <c r="K357" s="129">
        <v>343</v>
      </c>
      <c r="L357" s="119">
        <v>3.44</v>
      </c>
      <c r="M357" s="130">
        <v>1.5046042632235E-4</v>
      </c>
      <c r="O357" s="129">
        <v>343</v>
      </c>
      <c r="P357" s="119">
        <v>3.44</v>
      </c>
      <c r="Q357" s="130">
        <v>1.1657447192609601E-4</v>
      </c>
    </row>
    <row r="358" spans="3:17" x14ac:dyDescent="0.25">
      <c r="C358" s="129">
        <v>344</v>
      </c>
      <c r="D358" s="118">
        <v>3.45</v>
      </c>
      <c r="E358" s="130">
        <v>7.8972945171615794E-5</v>
      </c>
      <c r="G358" s="129">
        <v>344</v>
      </c>
      <c r="H358" s="119">
        <v>3.45</v>
      </c>
      <c r="I358" s="130">
        <v>1.5257455463732499E-4</v>
      </c>
      <c r="K358" s="129">
        <v>344</v>
      </c>
      <c r="L358" s="119">
        <v>3.45</v>
      </c>
      <c r="M358" s="130">
        <v>1.4976365983811901E-4</v>
      </c>
      <c r="O358" s="129">
        <v>344</v>
      </c>
      <c r="P358" s="119">
        <v>3.45</v>
      </c>
      <c r="Q358" s="130">
        <v>1.16734733161077E-4</v>
      </c>
    </row>
    <row r="359" spans="3:17" x14ac:dyDescent="0.25">
      <c r="C359" s="129">
        <v>345</v>
      </c>
      <c r="D359" s="118">
        <v>3.46</v>
      </c>
      <c r="E359" s="130">
        <v>7.8609515679387097E-5</v>
      </c>
      <c r="G359" s="129">
        <v>345</v>
      </c>
      <c r="H359" s="119">
        <v>3.46</v>
      </c>
      <c r="I359" s="130">
        <v>1.5333781048935399E-4</v>
      </c>
      <c r="K359" s="129">
        <v>345</v>
      </c>
      <c r="L359" s="119">
        <v>3.46</v>
      </c>
      <c r="M359" s="130">
        <v>1.49070735513672E-4</v>
      </c>
      <c r="O359" s="129">
        <v>345</v>
      </c>
      <c r="P359" s="119">
        <v>3.46</v>
      </c>
      <c r="Q359" s="130">
        <v>1.16886231472283E-4</v>
      </c>
    </row>
    <row r="360" spans="3:17" x14ac:dyDescent="0.25">
      <c r="C360" s="129">
        <v>346</v>
      </c>
      <c r="D360" s="118">
        <v>3.47</v>
      </c>
      <c r="E360" s="130">
        <v>7.8246199697425204E-5</v>
      </c>
      <c r="G360" s="129">
        <v>346</v>
      </c>
      <c r="H360" s="119">
        <v>3.47</v>
      </c>
      <c r="I360" s="130">
        <v>1.5402984015523401E-4</v>
      </c>
      <c r="K360" s="129">
        <v>346</v>
      </c>
      <c r="L360" s="119">
        <v>3.47</v>
      </c>
      <c r="M360" s="130">
        <v>1.4838164290903401E-4</v>
      </c>
      <c r="O360" s="129">
        <v>346</v>
      </c>
      <c r="P360" s="119">
        <v>3.47</v>
      </c>
      <c r="Q360" s="130">
        <v>1.17029012237505E-4</v>
      </c>
    </row>
    <row r="361" spans="3:17" x14ac:dyDescent="0.25">
      <c r="C361" s="129">
        <v>347</v>
      </c>
      <c r="D361" s="118">
        <v>3.48</v>
      </c>
      <c r="E361" s="130">
        <v>7.7884903970185397E-5</v>
      </c>
      <c r="G361" s="129">
        <v>347</v>
      </c>
      <c r="H361" s="119">
        <v>3.48</v>
      </c>
      <c r="I361" s="130">
        <v>1.54651535877327E-4</v>
      </c>
      <c r="K361" s="129">
        <v>347</v>
      </c>
      <c r="L361" s="119">
        <v>3.48</v>
      </c>
      <c r="M361" s="130">
        <v>1.47696371129936E-4</v>
      </c>
      <c r="O361" s="129">
        <v>347</v>
      </c>
      <c r="P361" s="119">
        <v>3.48</v>
      </c>
      <c r="Q361" s="130">
        <v>1.17163923593868E-4</v>
      </c>
    </row>
    <row r="362" spans="3:17" x14ac:dyDescent="0.25">
      <c r="C362" s="129">
        <v>348</v>
      </c>
      <c r="D362" s="118">
        <v>3.49</v>
      </c>
      <c r="E362" s="130">
        <v>7.7526189339491395E-5</v>
      </c>
      <c r="G362" s="129">
        <v>348</v>
      </c>
      <c r="H362" s="119">
        <v>3.49</v>
      </c>
      <c r="I362" s="130">
        <v>1.5520465619278499E-4</v>
      </c>
      <c r="K362" s="129">
        <v>348</v>
      </c>
      <c r="L362" s="119">
        <v>3.49</v>
      </c>
      <c r="M362" s="130">
        <v>1.4701504055384201E-4</v>
      </c>
      <c r="O362" s="129">
        <v>348</v>
      </c>
      <c r="P362" s="119">
        <v>3.49</v>
      </c>
      <c r="Q362" s="130">
        <v>1.17290531579131E-4</v>
      </c>
    </row>
    <row r="363" spans="3:17" x14ac:dyDescent="0.25">
      <c r="C363" s="129">
        <v>349</v>
      </c>
      <c r="D363" s="118">
        <v>3.5</v>
      </c>
      <c r="E363" s="130">
        <v>7.7171796414932602E-5</v>
      </c>
      <c r="G363" s="129">
        <v>349</v>
      </c>
      <c r="H363" s="119">
        <v>3.5</v>
      </c>
      <c r="I363" s="130">
        <v>1.5568843823738599E-4</v>
      </c>
      <c r="K363" s="129">
        <v>349</v>
      </c>
      <c r="L363" s="119">
        <v>3.5</v>
      </c>
      <c r="M363" s="130">
        <v>1.4633824871060301E-4</v>
      </c>
      <c r="O363" s="129">
        <v>349</v>
      </c>
      <c r="P363" s="119">
        <v>3.5</v>
      </c>
      <c r="Q363" s="130">
        <v>1.17408569183649E-4</v>
      </c>
    </row>
    <row r="364" spans="3:17" x14ac:dyDescent="0.25">
      <c r="C364" s="129">
        <v>350</v>
      </c>
      <c r="D364" s="118">
        <v>3.51</v>
      </c>
      <c r="E364" s="130">
        <v>7.6822587268664E-5</v>
      </c>
      <c r="G364" s="129">
        <v>350</v>
      </c>
      <c r="H364" s="119">
        <v>3.51</v>
      </c>
      <c r="I364" s="130">
        <v>1.5610364889098301E-4</v>
      </c>
      <c r="K364" s="129">
        <v>350</v>
      </c>
      <c r="L364" s="119">
        <v>3.51</v>
      </c>
      <c r="M364" s="130">
        <v>1.4566522593281999E-4</v>
      </c>
      <c r="O364" s="129">
        <v>350</v>
      </c>
      <c r="P364" s="119">
        <v>3.51</v>
      </c>
      <c r="Q364" s="130">
        <v>1.17518147752032E-4</v>
      </c>
    </row>
    <row r="365" spans="3:17" x14ac:dyDescent="0.25">
      <c r="C365" s="129">
        <v>351</v>
      </c>
      <c r="D365" s="118">
        <v>3.52</v>
      </c>
      <c r="E365" s="130">
        <v>7.6479451162904302E-5</v>
      </c>
      <c r="G365" s="129">
        <v>351</v>
      </c>
      <c r="H365" s="119">
        <v>3.52</v>
      </c>
      <c r="I365" s="130">
        <v>1.56452073920849E-4</v>
      </c>
      <c r="K365" s="129">
        <v>351</v>
      </c>
      <c r="L365" s="119">
        <v>3.52</v>
      </c>
      <c r="M365" s="130">
        <v>1.44995960002678E-4</v>
      </c>
      <c r="O365" s="129">
        <v>351</v>
      </c>
      <c r="P365" s="119">
        <v>3.52</v>
      </c>
      <c r="Q365" s="130">
        <v>1.17620336842332E-4</v>
      </c>
    </row>
    <row r="366" spans="3:17" x14ac:dyDescent="0.25">
      <c r="C366" s="129">
        <v>352</v>
      </c>
      <c r="D366" s="118">
        <v>3.53</v>
      </c>
      <c r="E366" s="130">
        <v>7.6144039928004203E-5</v>
      </c>
      <c r="G366" s="129">
        <v>352</v>
      </c>
      <c r="H366" s="119">
        <v>3.53</v>
      </c>
      <c r="I366" s="130">
        <v>1.5673405558899801E-4</v>
      </c>
      <c r="K366" s="129">
        <v>352</v>
      </c>
      <c r="L366" s="119">
        <v>3.53</v>
      </c>
      <c r="M366" s="130">
        <v>1.4433043833515799E-4</v>
      </c>
      <c r="O366" s="129">
        <v>352</v>
      </c>
      <c r="P366" s="119">
        <v>3.53</v>
      </c>
      <c r="Q366" s="130">
        <v>1.17714121717568E-4</v>
      </c>
    </row>
    <row r="367" spans="3:17" x14ac:dyDescent="0.25">
      <c r="C367" s="129">
        <v>353</v>
      </c>
      <c r="D367" s="118">
        <v>3.54</v>
      </c>
      <c r="E367" s="130">
        <v>7.5816737921681002E-5</v>
      </c>
      <c r="G367" s="129">
        <v>353</v>
      </c>
      <c r="H367" s="119">
        <v>3.54</v>
      </c>
      <c r="I367" s="130">
        <v>1.5694997334181801E-4</v>
      </c>
      <c r="K367" s="129">
        <v>353</v>
      </c>
      <c r="L367" s="119">
        <v>3.54</v>
      </c>
      <c r="M367" s="130">
        <v>1.43668647994932E-4</v>
      </c>
      <c r="O367" s="129">
        <v>353</v>
      </c>
      <c r="P367" s="119">
        <v>3.54</v>
      </c>
      <c r="Q367" s="130">
        <v>1.17799563338628E-4</v>
      </c>
    </row>
    <row r="368" spans="3:17" x14ac:dyDescent="0.25">
      <c r="C368" s="129">
        <v>354</v>
      </c>
      <c r="D368" s="118">
        <v>3.55</v>
      </c>
      <c r="E368" s="130">
        <v>7.5498438604688702E-5</v>
      </c>
      <c r="G368" s="129">
        <v>354</v>
      </c>
      <c r="H368" s="119">
        <v>3.55</v>
      </c>
      <c r="I368" s="130">
        <v>1.5710077123664001E-4</v>
      </c>
      <c r="K368" s="129">
        <v>354</v>
      </c>
      <c r="L368" s="119">
        <v>3.55</v>
      </c>
      <c r="M368" s="130">
        <v>1.4301120100906401E-4</v>
      </c>
      <c r="O368" s="129">
        <v>354</v>
      </c>
      <c r="P368" s="119">
        <v>3.55</v>
      </c>
      <c r="Q368" s="130">
        <v>1.1787719019734799E-4</v>
      </c>
    </row>
    <row r="369" spans="3:17" x14ac:dyDescent="0.25">
      <c r="C369" s="129">
        <v>355</v>
      </c>
      <c r="D369" s="118">
        <v>3.56</v>
      </c>
      <c r="E369" s="130">
        <v>7.5190435963857995E-5</v>
      </c>
      <c r="G369" s="129">
        <v>355</v>
      </c>
      <c r="H369" s="119">
        <v>3.56</v>
      </c>
      <c r="I369" s="130">
        <v>1.57188366866033E-4</v>
      </c>
      <c r="K369" s="129">
        <v>355</v>
      </c>
      <c r="L369" s="119">
        <v>3.56</v>
      </c>
      <c r="M369" s="130">
        <v>1.42357638097393E-4</v>
      </c>
      <c r="O369" s="129">
        <v>355</v>
      </c>
      <c r="P369" s="119">
        <v>3.56</v>
      </c>
      <c r="Q369" s="130">
        <v>1.17947262238846E-4</v>
      </c>
    </row>
    <row r="370" spans="3:17" x14ac:dyDescent="0.25">
      <c r="C370" s="129">
        <v>356</v>
      </c>
      <c r="D370" s="118">
        <v>3.57</v>
      </c>
      <c r="E370" s="130">
        <v>7.4893136359849305E-5</v>
      </c>
      <c r="G370" s="129">
        <v>356</v>
      </c>
      <c r="H370" s="119">
        <v>3.57</v>
      </c>
      <c r="I370" s="130">
        <v>1.57213140716279E-4</v>
      </c>
      <c r="K370" s="129">
        <v>356</v>
      </c>
      <c r="L370" s="119">
        <v>3.57</v>
      </c>
      <c r="M370" s="130">
        <v>1.4170775070136501E-4</v>
      </c>
      <c r="O370" s="129">
        <v>356</v>
      </c>
      <c r="P370" s="119">
        <v>3.57</v>
      </c>
      <c r="Q370" s="130">
        <v>1.18009179068077E-4</v>
      </c>
    </row>
    <row r="371" spans="3:17" x14ac:dyDescent="0.25">
      <c r="C371" s="129">
        <v>357</v>
      </c>
      <c r="D371" s="118">
        <v>3.58</v>
      </c>
      <c r="E371" s="130">
        <v>7.4607160388055497E-5</v>
      </c>
      <c r="G371" s="129">
        <v>357</v>
      </c>
      <c r="H371" s="119">
        <v>3.58</v>
      </c>
      <c r="I371" s="130">
        <v>1.5717578488130899E-4</v>
      </c>
      <c r="K371" s="129">
        <v>357</v>
      </c>
      <c r="L371" s="119">
        <v>3.58</v>
      </c>
      <c r="M371" s="130">
        <v>1.41061524913377E-4</v>
      </c>
      <c r="O371" s="129">
        <v>357</v>
      </c>
      <c r="P371" s="119">
        <v>3.58</v>
      </c>
      <c r="Q371" s="130">
        <v>1.18063008582134E-4</v>
      </c>
    </row>
    <row r="372" spans="3:17" x14ac:dyDescent="0.25">
      <c r="C372" s="129">
        <v>358</v>
      </c>
      <c r="D372" s="118">
        <v>3.59</v>
      </c>
      <c r="E372" s="130">
        <v>7.4333229957211498E-5</v>
      </c>
      <c r="G372" s="129">
        <v>358</v>
      </c>
      <c r="H372" s="119">
        <v>3.59</v>
      </c>
      <c r="I372" s="130">
        <v>1.5707737784424999E-4</v>
      </c>
      <c r="K372" s="129">
        <v>358</v>
      </c>
      <c r="L372" s="119">
        <v>3.59</v>
      </c>
      <c r="M372" s="130">
        <v>1.4041894654671699E-4</v>
      </c>
      <c r="O372" s="129">
        <v>358</v>
      </c>
      <c r="P372" s="119">
        <v>3.59</v>
      </c>
      <c r="Q372" s="130">
        <v>1.18109782810361E-4</v>
      </c>
    </row>
    <row r="373" spans="3:17" x14ac:dyDescent="0.25">
      <c r="C373" s="129">
        <v>359</v>
      </c>
      <c r="D373" s="118">
        <v>3.6</v>
      </c>
      <c r="E373" s="130">
        <v>7.4072192983900295E-5</v>
      </c>
      <c r="G373" s="129">
        <v>359</v>
      </c>
      <c r="H373" s="119">
        <v>3.6</v>
      </c>
      <c r="I373" s="130">
        <v>1.5691946382763E-4</v>
      </c>
      <c r="K373" s="129">
        <v>359</v>
      </c>
      <c r="L373" s="119">
        <v>3.6</v>
      </c>
      <c r="M373" s="130">
        <v>1.3978013050300499E-4</v>
      </c>
      <c r="O373" s="129">
        <v>359</v>
      </c>
      <c r="P373" s="119">
        <v>3.6</v>
      </c>
      <c r="Q373" s="130">
        <v>1.1814877071374E-4</v>
      </c>
    </row>
    <row r="374" spans="3:17" x14ac:dyDescent="0.25">
      <c r="C374" s="129">
        <v>360</v>
      </c>
      <c r="D374" s="118">
        <v>3.61</v>
      </c>
      <c r="E374" s="130">
        <v>7.3824172624738698E-5</v>
      </c>
      <c r="G374" s="129">
        <v>360</v>
      </c>
      <c r="H374" s="119">
        <v>3.61</v>
      </c>
      <c r="I374" s="130">
        <v>1.5670340637610701E-4</v>
      </c>
      <c r="K374" s="129">
        <v>360</v>
      </c>
      <c r="L374" s="119">
        <v>3.61</v>
      </c>
      <c r="M374" s="130">
        <v>1.39145561539759E-4</v>
      </c>
      <c r="O374" s="129">
        <v>360</v>
      </c>
      <c r="P374" s="119">
        <v>3.61</v>
      </c>
      <c r="Q374" s="130">
        <v>1.18179877245437E-4</v>
      </c>
    </row>
    <row r="375" spans="3:17" x14ac:dyDescent="0.25">
      <c r="C375" s="129">
        <v>361</v>
      </c>
      <c r="D375" s="118">
        <v>3.62</v>
      </c>
      <c r="E375" s="130">
        <v>7.3589600909497999E-5</v>
      </c>
      <c r="G375" s="129">
        <v>361</v>
      </c>
      <c r="H375" s="119">
        <v>3.62</v>
      </c>
      <c r="I375" s="130">
        <v>1.56429646572396E-4</v>
      </c>
      <c r="K375" s="129">
        <v>361</v>
      </c>
      <c r="L375" s="119">
        <v>3.62</v>
      </c>
      <c r="M375" s="130">
        <v>1.3851458191126601E-4</v>
      </c>
      <c r="O375" s="129">
        <v>361</v>
      </c>
      <c r="P375" s="119">
        <v>3.62</v>
      </c>
      <c r="Q375" s="130">
        <v>1.1820365060465899E-4</v>
      </c>
    </row>
    <row r="376" spans="3:17" x14ac:dyDescent="0.25">
      <c r="C376" s="129">
        <v>362</v>
      </c>
      <c r="D376" s="118">
        <v>3.63</v>
      </c>
      <c r="E376" s="130">
        <v>7.3368839796515605E-5</v>
      </c>
      <c r="G376" s="129">
        <v>362</v>
      </c>
      <c r="H376" s="119">
        <v>3.63</v>
      </c>
      <c r="I376" s="130">
        <v>1.5609935896198799E-4</v>
      </c>
      <c r="K376" s="129">
        <v>362</v>
      </c>
      <c r="L376" s="119">
        <v>3.63</v>
      </c>
      <c r="M376" s="130">
        <v>1.3788717669730699E-4</v>
      </c>
      <c r="O376" s="129">
        <v>362</v>
      </c>
      <c r="P376" s="119">
        <v>3.63</v>
      </c>
      <c r="Q376" s="130">
        <v>1.1822033916332099E-4</v>
      </c>
    </row>
    <row r="377" spans="3:17" x14ac:dyDescent="0.25">
      <c r="C377" s="129">
        <v>363</v>
      </c>
      <c r="D377" s="118">
        <v>3.64</v>
      </c>
      <c r="E377" s="130">
        <v>7.3162484691922206E-5</v>
      </c>
      <c r="G377" s="129">
        <v>363</v>
      </c>
      <c r="H377" s="119">
        <v>3.64</v>
      </c>
      <c r="I377" s="130">
        <v>1.55713735889151E-4</v>
      </c>
      <c r="K377" s="129">
        <v>363</v>
      </c>
      <c r="L377" s="119">
        <v>3.64</v>
      </c>
      <c r="M377" s="130">
        <v>1.37263330758752E-4</v>
      </c>
      <c r="O377" s="129">
        <v>363</v>
      </c>
      <c r="P377" s="119">
        <v>3.64</v>
      </c>
      <c r="Q377" s="130">
        <v>1.18229363179668E-4</v>
      </c>
    </row>
    <row r="378" spans="3:17" x14ac:dyDescent="0.25">
      <c r="C378" s="129">
        <v>364</v>
      </c>
      <c r="D378" s="118">
        <v>3.65</v>
      </c>
      <c r="E378" s="130">
        <v>7.2970502190995996E-5</v>
      </c>
      <c r="G378" s="129">
        <v>364</v>
      </c>
      <c r="H378" s="119">
        <v>3.65</v>
      </c>
      <c r="I378" s="130">
        <v>1.5527471389256299E-4</v>
      </c>
      <c r="K378" s="129">
        <v>364</v>
      </c>
      <c r="L378" s="119">
        <v>3.65</v>
      </c>
      <c r="M378" s="130">
        <v>1.3664302874935699E-4</v>
      </c>
      <c r="O378" s="129">
        <v>364</v>
      </c>
      <c r="P378" s="119">
        <v>3.65</v>
      </c>
      <c r="Q378" s="130">
        <v>1.18230915992099E-4</v>
      </c>
    </row>
    <row r="379" spans="3:17" x14ac:dyDescent="0.25">
      <c r="C379" s="129">
        <v>365</v>
      </c>
      <c r="D379" s="118">
        <v>3.66</v>
      </c>
      <c r="E379" s="130">
        <v>7.2792992732233593E-5</v>
      </c>
      <c r="G379" s="129">
        <v>365</v>
      </c>
      <c r="H379" s="119">
        <v>3.66</v>
      </c>
      <c r="I379" s="130">
        <v>1.54783067251567E-4</v>
      </c>
      <c r="K379" s="129">
        <v>365</v>
      </c>
      <c r="L379" s="119">
        <v>3.66</v>
      </c>
      <c r="M379" s="130">
        <v>1.3602650319619199E-4</v>
      </c>
      <c r="O379" s="129">
        <v>365</v>
      </c>
      <c r="P379" s="119">
        <v>3.66</v>
      </c>
      <c r="Q379" s="130">
        <v>1.18225962907846E-4</v>
      </c>
    </row>
    <row r="380" spans="3:17" x14ac:dyDescent="0.25">
      <c r="C380" s="129">
        <v>366</v>
      </c>
      <c r="D380" s="118">
        <v>3.67</v>
      </c>
      <c r="E380" s="130">
        <v>7.2630051352781701E-5</v>
      </c>
      <c r="G380" s="129">
        <v>366</v>
      </c>
      <c r="H380" s="119">
        <v>3.67</v>
      </c>
      <c r="I380" s="130">
        <v>1.5423972659226601E-4</v>
      </c>
      <c r="K380" s="129">
        <v>366</v>
      </c>
      <c r="L380" s="119">
        <v>3.67</v>
      </c>
      <c r="M380" s="130">
        <v>1.3541394473531599E-4</v>
      </c>
      <c r="O380" s="129">
        <v>366</v>
      </c>
      <c r="P380" s="119">
        <v>3.67</v>
      </c>
      <c r="Q380" s="130">
        <v>1.18213571147082E-4</v>
      </c>
    </row>
    <row r="381" spans="3:17" x14ac:dyDescent="0.25">
      <c r="C381" s="129">
        <v>367</v>
      </c>
      <c r="D381" s="118">
        <v>3.68</v>
      </c>
      <c r="E381" s="130">
        <v>7.2481709700235604E-5</v>
      </c>
      <c r="G381" s="129">
        <v>367</v>
      </c>
      <c r="H381" s="119">
        <v>3.68</v>
      </c>
      <c r="I381" s="130">
        <v>1.53645938822909E-4</v>
      </c>
      <c r="K381" s="129">
        <v>367</v>
      </c>
      <c r="L381" s="119">
        <v>3.68</v>
      </c>
      <c r="M381" s="130">
        <v>1.3480487025592701E-4</v>
      </c>
      <c r="O381" s="129">
        <v>367</v>
      </c>
      <c r="P381" s="119">
        <v>3.68</v>
      </c>
      <c r="Q381" s="130">
        <v>1.18193820440121E-4</v>
      </c>
    </row>
    <row r="382" spans="3:17" x14ac:dyDescent="0.25">
      <c r="C382" s="129">
        <v>368</v>
      </c>
      <c r="D382" s="118">
        <v>3.69</v>
      </c>
      <c r="E382" s="130">
        <v>7.2348186266430603E-5</v>
      </c>
      <c r="G382" s="129">
        <v>368</v>
      </c>
      <c r="H382" s="119">
        <v>3.69</v>
      </c>
      <c r="I382" s="130">
        <v>1.5300295929956899E-4</v>
      </c>
      <c r="K382" s="129">
        <v>368</v>
      </c>
      <c r="L382" s="119">
        <v>3.69</v>
      </c>
      <c r="M382" s="130">
        <v>1.3419926391761901E-4</v>
      </c>
      <c r="O382" s="129">
        <v>368</v>
      </c>
      <c r="P382" s="119">
        <v>3.69</v>
      </c>
      <c r="Q382" s="130">
        <v>1.1816778294867E-4</v>
      </c>
    </row>
    <row r="383" spans="3:17" x14ac:dyDescent="0.25">
      <c r="C383" s="129">
        <v>369</v>
      </c>
      <c r="D383" s="118">
        <v>3.7</v>
      </c>
      <c r="E383" s="130">
        <v>7.22292033124821E-5</v>
      </c>
      <c r="G383" s="129">
        <v>369</v>
      </c>
      <c r="H383" s="119">
        <v>3.7</v>
      </c>
      <c r="I383" s="130">
        <v>1.5231291326636701E-4</v>
      </c>
      <c r="K383" s="129">
        <v>369</v>
      </c>
      <c r="L383" s="119">
        <v>3.7</v>
      </c>
      <c r="M383" s="130">
        <v>1.33597109721912E-4</v>
      </c>
      <c r="O383" s="129">
        <v>369</v>
      </c>
      <c r="P383" s="119">
        <v>3.7</v>
      </c>
      <c r="Q383" s="130">
        <v>1.18134663387968E-4</v>
      </c>
    </row>
    <row r="384" spans="3:17" x14ac:dyDescent="0.25">
      <c r="C384" s="129">
        <v>370</v>
      </c>
      <c r="D384" s="118">
        <v>3.71</v>
      </c>
      <c r="E384" s="130">
        <v>7.2124549974977604E-5</v>
      </c>
      <c r="G384" s="129">
        <v>370</v>
      </c>
      <c r="H384" s="119">
        <v>3.71</v>
      </c>
      <c r="I384" s="130">
        <v>1.51576309990157E-4</v>
      </c>
      <c r="K384" s="129">
        <v>370</v>
      </c>
      <c r="L384" s="119">
        <v>3.71</v>
      </c>
      <c r="M384" s="130">
        <v>1.32998391521919E-4</v>
      </c>
      <c r="O384" s="129">
        <v>370</v>
      </c>
      <c r="P384" s="119">
        <v>3.71</v>
      </c>
      <c r="Q384" s="130">
        <v>1.1809442031492999E-4</v>
      </c>
    </row>
    <row r="385" spans="3:17" x14ac:dyDescent="0.25">
      <c r="C385" s="129">
        <v>371</v>
      </c>
      <c r="D385" s="118">
        <v>3.72</v>
      </c>
      <c r="E385" s="130">
        <v>7.2034026224886204E-5</v>
      </c>
      <c r="G385" s="129">
        <v>371</v>
      </c>
      <c r="H385" s="119">
        <v>3.72</v>
      </c>
      <c r="I385" s="130">
        <v>1.50794303796634E-4</v>
      </c>
      <c r="K385" s="129">
        <v>371</v>
      </c>
      <c r="L385" s="119">
        <v>3.72</v>
      </c>
      <c r="M385" s="130">
        <v>1.32403283117698E-4</v>
      </c>
      <c r="O385" s="129">
        <v>371</v>
      </c>
      <c r="P385" s="119">
        <v>3.72</v>
      </c>
      <c r="Q385" s="130">
        <v>1.18047988895568E-4</v>
      </c>
    </row>
    <row r="386" spans="3:17" x14ac:dyDescent="0.25">
      <c r="C386" s="129">
        <v>372</v>
      </c>
      <c r="D386" s="118">
        <v>3.73</v>
      </c>
      <c r="E386" s="130">
        <v>7.1957379276193598E-5</v>
      </c>
      <c r="G386" s="129">
        <v>372</v>
      </c>
      <c r="H386" s="119">
        <v>3.73</v>
      </c>
      <c r="I386" s="130">
        <v>1.49968169993242E-4</v>
      </c>
      <c r="K386" s="129">
        <v>372</v>
      </c>
      <c r="L386" s="119">
        <v>3.73</v>
      </c>
      <c r="M386" s="130">
        <v>1.31812040436429E-4</v>
      </c>
      <c r="O386" s="129">
        <v>372</v>
      </c>
      <c r="P386" s="119">
        <v>3.73</v>
      </c>
      <c r="Q386" s="130">
        <v>1.17994846121897E-4</v>
      </c>
    </row>
    <row r="387" spans="3:17" x14ac:dyDescent="0.25">
      <c r="C387" s="129">
        <v>373</v>
      </c>
      <c r="D387" s="118">
        <v>3.74</v>
      </c>
      <c r="E387" s="130">
        <v>7.1894447761388798E-5</v>
      </c>
      <c r="G387" s="129">
        <v>373</v>
      </c>
      <c r="H387" s="119">
        <v>3.74</v>
      </c>
      <c r="I387" s="130">
        <v>1.49099324858754E-4</v>
      </c>
      <c r="K387" s="129">
        <v>373</v>
      </c>
      <c r="L387" s="119">
        <v>3.74</v>
      </c>
      <c r="M387" s="130">
        <v>1.31224172817467E-4</v>
      </c>
      <c r="O387" s="129">
        <v>373</v>
      </c>
      <c r="P387" s="119">
        <v>3.74</v>
      </c>
      <c r="Q387" s="130">
        <v>1.17934820515128E-4</v>
      </c>
    </row>
    <row r="388" spans="3:17" x14ac:dyDescent="0.25">
      <c r="C388" s="129">
        <v>374</v>
      </c>
      <c r="D388" s="118">
        <v>3.75</v>
      </c>
      <c r="E388" s="130">
        <v>7.18449099107564E-5</v>
      </c>
      <c r="G388" s="129">
        <v>374</v>
      </c>
      <c r="H388" s="119">
        <v>3.75</v>
      </c>
      <c r="I388" s="130">
        <v>1.4818974408234201E-4</v>
      </c>
      <c r="K388" s="129">
        <v>374</v>
      </c>
      <c r="L388" s="119">
        <v>3.75</v>
      </c>
      <c r="M388" s="130">
        <v>1.30639663812878E-4</v>
      </c>
      <c r="O388" s="129">
        <v>374</v>
      </c>
      <c r="P388" s="119">
        <v>3.75</v>
      </c>
      <c r="Q388" s="130">
        <v>1.17868806215312E-4</v>
      </c>
    </row>
    <row r="389" spans="3:17" x14ac:dyDescent="0.25">
      <c r="C389" s="129">
        <v>375</v>
      </c>
      <c r="D389" s="118">
        <v>3.76</v>
      </c>
      <c r="E389" s="130">
        <v>7.1808202476596607E-5</v>
      </c>
      <c r="G389" s="129">
        <v>375</v>
      </c>
      <c r="H389" s="119">
        <v>3.76</v>
      </c>
      <c r="I389" s="130">
        <v>1.4723985605397599E-4</v>
      </c>
      <c r="K389" s="129">
        <v>375</v>
      </c>
      <c r="L389" s="119">
        <v>3.76</v>
      </c>
      <c r="M389" s="130">
        <v>1.30058496866157E-4</v>
      </c>
      <c r="O389" s="129">
        <v>375</v>
      </c>
      <c r="P389" s="119">
        <v>3.76</v>
      </c>
      <c r="Q389" s="130">
        <v>1.1779635718415399E-4</v>
      </c>
    </row>
    <row r="390" spans="3:17" x14ac:dyDescent="0.25">
      <c r="C390" s="129">
        <v>376</v>
      </c>
      <c r="D390" s="118">
        <v>3.77</v>
      </c>
      <c r="E390" s="130">
        <v>7.1783888198063194E-5</v>
      </c>
      <c r="G390" s="129">
        <v>376</v>
      </c>
      <c r="H390" s="119">
        <v>3.77</v>
      </c>
      <c r="I390" s="130">
        <v>1.4625093296809601E-4</v>
      </c>
      <c r="K390" s="129">
        <v>376</v>
      </c>
      <c r="L390" s="119">
        <v>3.77</v>
      </c>
      <c r="M390" s="130">
        <v>1.29480655320135E-4</v>
      </c>
      <c r="O390" s="129">
        <v>376</v>
      </c>
      <c r="P390" s="119">
        <v>3.77</v>
      </c>
      <c r="Q390" s="130">
        <v>1.177172698497E-4</v>
      </c>
    </row>
    <row r="391" spans="3:17" x14ac:dyDescent="0.25">
      <c r="C391" s="129">
        <v>377</v>
      </c>
      <c r="D391" s="118">
        <v>3.78</v>
      </c>
      <c r="E391" s="130">
        <v>7.1771489826510503E-5</v>
      </c>
      <c r="G391" s="129">
        <v>377</v>
      </c>
      <c r="H391" s="119">
        <v>3.78</v>
      </c>
      <c r="I391" s="130">
        <v>1.4522424273062101E-4</v>
      </c>
      <c r="K391" s="129">
        <v>377</v>
      </c>
      <c r="L391" s="119">
        <v>3.78</v>
      </c>
      <c r="M391" s="130">
        <v>1.28906122424617E-4</v>
      </c>
      <c r="O391" s="129">
        <v>377</v>
      </c>
      <c r="P391" s="119">
        <v>3.78</v>
      </c>
      <c r="Q391" s="130">
        <v>1.1763248458460699E-4</v>
      </c>
    </row>
    <row r="392" spans="3:17" x14ac:dyDescent="0.25">
      <c r="C392" s="129">
        <v>378</v>
      </c>
      <c r="D392" s="118">
        <v>3.79</v>
      </c>
      <c r="E392" s="130">
        <v>7.1770673348972905E-5</v>
      </c>
      <c r="G392" s="129">
        <v>378</v>
      </c>
      <c r="H392" s="119">
        <v>3.79</v>
      </c>
      <c r="I392" s="130">
        <v>1.44161741948961E-4</v>
      </c>
      <c r="K392" s="129">
        <v>378</v>
      </c>
      <c r="L392" s="119">
        <v>3.79</v>
      </c>
      <c r="M392" s="130">
        <v>1.2833546960238799E-4</v>
      </c>
      <c r="O392" s="129">
        <v>378</v>
      </c>
      <c r="P392" s="119">
        <v>3.79</v>
      </c>
      <c r="Q392" s="130">
        <v>1.1754145474973E-4</v>
      </c>
    </row>
    <row r="393" spans="3:17" x14ac:dyDescent="0.25">
      <c r="C393" s="129">
        <v>379</v>
      </c>
      <c r="D393" s="118">
        <v>3.8</v>
      </c>
      <c r="E393" s="130">
        <v>7.1780881092670795E-5</v>
      </c>
      <c r="G393" s="129">
        <v>379</v>
      </c>
      <c r="H393" s="119">
        <v>3.8</v>
      </c>
      <c r="I393" s="130">
        <v>1.4306431639214199E-4</v>
      </c>
      <c r="K393" s="129">
        <v>379</v>
      </c>
      <c r="L393" s="119">
        <v>3.8</v>
      </c>
      <c r="M393" s="130">
        <v>1.2776810027608699E-4</v>
      </c>
      <c r="O393" s="129">
        <v>379</v>
      </c>
      <c r="P393" s="119">
        <v>3.8</v>
      </c>
      <c r="Q393" s="130">
        <v>1.17444033720893E-4</v>
      </c>
    </row>
    <row r="394" spans="3:17" x14ac:dyDescent="0.25">
      <c r="C394" s="129">
        <v>380</v>
      </c>
      <c r="D394" s="118">
        <v>3.81</v>
      </c>
      <c r="E394" s="130">
        <v>7.1801369908892497E-5</v>
      </c>
      <c r="G394" s="129">
        <v>380</v>
      </c>
      <c r="H394" s="119">
        <v>3.81</v>
      </c>
      <c r="I394" s="130">
        <v>1.41932892763706E-4</v>
      </c>
      <c r="K394" s="129">
        <v>380</v>
      </c>
      <c r="L394" s="119">
        <v>3.81</v>
      </c>
      <c r="M394" s="130">
        <v>1.27203978325695E-4</v>
      </c>
      <c r="O394" s="129">
        <v>380</v>
      </c>
      <c r="P394" s="119">
        <v>3.81</v>
      </c>
      <c r="Q394" s="130">
        <v>1.17341287297299E-4</v>
      </c>
    </row>
    <row r="395" spans="3:17" x14ac:dyDescent="0.25">
      <c r="C395" s="129">
        <v>381</v>
      </c>
      <c r="D395" s="118">
        <v>3.82</v>
      </c>
      <c r="E395" s="130">
        <v>7.1831530585859507E-5</v>
      </c>
      <c r="G395" s="129">
        <v>381</v>
      </c>
      <c r="H395" s="119">
        <v>3.82</v>
      </c>
      <c r="I395" s="130">
        <v>1.40768712558213E-4</v>
      </c>
      <c r="K395" s="129">
        <v>381</v>
      </c>
      <c r="L395" s="119">
        <v>3.82</v>
      </c>
      <c r="M395" s="130">
        <v>1.26643086879688E-4</v>
      </c>
      <c r="O395" s="129">
        <v>381</v>
      </c>
      <c r="P395" s="119">
        <v>3.82</v>
      </c>
      <c r="Q395" s="130">
        <v>1.17232407093696E-4</v>
      </c>
    </row>
    <row r="396" spans="3:17" x14ac:dyDescent="0.25">
      <c r="C396" s="129">
        <v>382</v>
      </c>
      <c r="D396" s="118">
        <v>3.83</v>
      </c>
      <c r="E396" s="130">
        <v>7.1870844952112904E-5</v>
      </c>
      <c r="G396" s="129">
        <v>382</v>
      </c>
      <c r="H396" s="119">
        <v>3.83</v>
      </c>
      <c r="I396" s="130">
        <v>1.3957363648479999E-4</v>
      </c>
      <c r="K396" s="129">
        <v>382</v>
      </c>
      <c r="L396" s="119">
        <v>3.83</v>
      </c>
      <c r="M396" s="130">
        <v>1.26085409004582E-4</v>
      </c>
      <c r="O396" s="129">
        <v>382</v>
      </c>
      <c r="P396" s="119">
        <v>3.83</v>
      </c>
      <c r="Q396" s="130">
        <v>1.17117499957997E-4</v>
      </c>
    </row>
    <row r="397" spans="3:17" x14ac:dyDescent="0.25">
      <c r="C397" s="129">
        <v>383</v>
      </c>
      <c r="D397" s="118">
        <v>3.84</v>
      </c>
      <c r="E397" s="130">
        <v>7.1918824013764095E-5</v>
      </c>
      <c r="G397" s="129">
        <v>383</v>
      </c>
      <c r="H397" s="119">
        <v>3.84</v>
      </c>
      <c r="I397" s="130">
        <v>1.38985577642634E-4</v>
      </c>
      <c r="K397" s="129">
        <v>383</v>
      </c>
      <c r="L397" s="119">
        <v>3.84</v>
      </c>
      <c r="M397" s="130">
        <v>1.25530927711148E-4</v>
      </c>
      <c r="O397" s="129">
        <v>383</v>
      </c>
      <c r="P397" s="119">
        <v>3.84</v>
      </c>
      <c r="Q397" s="130">
        <v>1.16997481672984E-4</v>
      </c>
    </row>
    <row r="398" spans="3:17" x14ac:dyDescent="0.25">
      <c r="C398" s="129">
        <v>384</v>
      </c>
      <c r="D398" s="118">
        <v>3.85</v>
      </c>
      <c r="E398" s="130">
        <v>7.1974511898406001E-5</v>
      </c>
      <c r="G398" s="129">
        <v>384</v>
      </c>
      <c r="H398" s="119">
        <v>3.85</v>
      </c>
      <c r="I398" s="130">
        <v>1.3922553905004601E-4</v>
      </c>
      <c r="K398" s="129">
        <v>384</v>
      </c>
      <c r="L398" s="119">
        <v>3.85</v>
      </c>
      <c r="M398" s="130">
        <v>1.2497983506811199E-4</v>
      </c>
      <c r="O398" s="129">
        <v>384</v>
      </c>
      <c r="P398" s="119">
        <v>3.85</v>
      </c>
      <c r="Q398" s="130">
        <v>1.16871483334425E-4</v>
      </c>
    </row>
    <row r="399" spans="3:17" x14ac:dyDescent="0.25">
      <c r="C399" s="129">
        <v>385</v>
      </c>
      <c r="D399" s="118">
        <v>3.86</v>
      </c>
      <c r="E399" s="130">
        <v>7.2037209571177999E-5</v>
      </c>
      <c r="G399" s="129">
        <v>385</v>
      </c>
      <c r="H399" s="119">
        <v>3.86</v>
      </c>
      <c r="I399" s="130">
        <v>1.3941535606731099E-4</v>
      </c>
      <c r="K399" s="129">
        <v>385</v>
      </c>
      <c r="L399" s="119">
        <v>3.86</v>
      </c>
      <c r="M399" s="130">
        <v>1.2443225305175601E-4</v>
      </c>
      <c r="O399" s="129">
        <v>385</v>
      </c>
      <c r="P399" s="119">
        <v>3.86</v>
      </c>
      <c r="Q399" s="130">
        <v>1.1673998425556301E-4</v>
      </c>
    </row>
    <row r="400" spans="3:17" x14ac:dyDescent="0.25">
      <c r="C400" s="129">
        <v>386</v>
      </c>
      <c r="D400" s="118">
        <v>3.87</v>
      </c>
      <c r="E400" s="130">
        <v>7.2106527268940197E-5</v>
      </c>
      <c r="G400" s="129">
        <v>386</v>
      </c>
      <c r="H400" s="119">
        <v>3.87</v>
      </c>
      <c r="I400" s="130">
        <v>1.3955483478632699E-4</v>
      </c>
      <c r="K400" s="129">
        <v>386</v>
      </c>
      <c r="L400" s="119">
        <v>3.87</v>
      </c>
      <c r="M400" s="130">
        <v>1.2388780669261E-4</v>
      </c>
      <c r="O400" s="129">
        <v>386</v>
      </c>
      <c r="P400" s="119">
        <v>3.87</v>
      </c>
      <c r="Q400" s="130">
        <v>1.1660333041253299E-4</v>
      </c>
    </row>
    <row r="401" spans="3:17" x14ac:dyDescent="0.25">
      <c r="C401" s="129">
        <v>387</v>
      </c>
      <c r="D401" s="118">
        <v>3.88</v>
      </c>
      <c r="E401" s="130">
        <v>7.2181556868399299E-5</v>
      </c>
      <c r="G401" s="129">
        <v>387</v>
      </c>
      <c r="H401" s="119">
        <v>3.88</v>
      </c>
      <c r="I401" s="130">
        <v>1.39644504031738E-4</v>
      </c>
      <c r="K401" s="129">
        <v>387</v>
      </c>
      <c r="L401" s="119">
        <v>3.88</v>
      </c>
      <c r="M401" s="130">
        <v>1.23346478999147E-4</v>
      </c>
      <c r="O401" s="129">
        <v>387</v>
      </c>
      <c r="P401" s="119">
        <v>3.88</v>
      </c>
      <c r="Q401" s="130">
        <v>1.1646094510481299E-4</v>
      </c>
    </row>
    <row r="402" spans="3:17" x14ac:dyDescent="0.25">
      <c r="C402" s="129">
        <v>388</v>
      </c>
      <c r="D402" s="118">
        <v>3.89</v>
      </c>
      <c r="E402" s="130">
        <v>7.2261427619069797E-5</v>
      </c>
      <c r="G402" s="129">
        <v>388</v>
      </c>
      <c r="H402" s="119">
        <v>3.89</v>
      </c>
      <c r="I402" s="130">
        <v>1.3968610928084401E-4</v>
      </c>
      <c r="K402" s="129">
        <v>388</v>
      </c>
      <c r="L402" s="119">
        <v>3.89</v>
      </c>
      <c r="M402" s="130">
        <v>1.22808252949109E-4</v>
      </c>
      <c r="O402" s="129">
        <v>388</v>
      </c>
      <c r="P402" s="119">
        <v>3.89</v>
      </c>
      <c r="Q402" s="130">
        <v>1.16313644606679E-4</v>
      </c>
    </row>
    <row r="403" spans="3:17" x14ac:dyDescent="0.25">
      <c r="C403" s="129">
        <v>389</v>
      </c>
      <c r="D403" s="118">
        <v>3.9</v>
      </c>
      <c r="E403" s="130">
        <v>7.2345707563370904E-5</v>
      </c>
      <c r="G403" s="129">
        <v>389</v>
      </c>
      <c r="H403" s="119">
        <v>3.9</v>
      </c>
      <c r="I403" s="130">
        <v>1.3968001417026199E-4</v>
      </c>
      <c r="K403" s="129">
        <v>389</v>
      </c>
      <c r="L403" s="119">
        <v>3.9</v>
      </c>
      <c r="M403" s="130">
        <v>1.2227311149455699E-4</v>
      </c>
      <c r="O403" s="129">
        <v>389</v>
      </c>
      <c r="P403" s="119">
        <v>3.9</v>
      </c>
      <c r="Q403" s="130">
        <v>1.16161083845284E-4</v>
      </c>
    </row>
    <row r="404" spans="3:17" x14ac:dyDescent="0.25">
      <c r="C404" s="129">
        <v>390</v>
      </c>
      <c r="D404" s="118">
        <v>3.91</v>
      </c>
      <c r="E404" s="130">
        <v>7.2433535963666504E-5</v>
      </c>
      <c r="G404" s="129">
        <v>390</v>
      </c>
      <c r="H404" s="119">
        <v>3.91</v>
      </c>
      <c r="I404" s="130">
        <v>1.3962658971453299E-4</v>
      </c>
      <c r="K404" s="129">
        <v>390</v>
      </c>
      <c r="L404" s="119">
        <v>3.91</v>
      </c>
      <c r="M404" s="130">
        <v>1.21741037566745E-4</v>
      </c>
      <c r="O404" s="129">
        <v>390</v>
      </c>
      <c r="P404" s="119">
        <v>3.91</v>
      </c>
      <c r="Q404" s="130">
        <v>1.16003137890126E-4</v>
      </c>
    </row>
    <row r="405" spans="3:17" x14ac:dyDescent="0.25">
      <c r="C405" s="129">
        <v>391</v>
      </c>
      <c r="D405" s="118">
        <v>3.92</v>
      </c>
      <c r="E405" s="130">
        <v>7.2523958277508204E-5</v>
      </c>
      <c r="G405" s="129">
        <v>391</v>
      </c>
      <c r="H405" s="119">
        <v>3.92</v>
      </c>
      <c r="I405" s="130">
        <v>1.3952724540682799E-4</v>
      </c>
      <c r="K405" s="129">
        <v>391</v>
      </c>
      <c r="L405" s="119">
        <v>3.92</v>
      </c>
      <c r="M405" s="130">
        <v>1.21212259701791E-4</v>
      </c>
      <c r="O405" s="129">
        <v>391</v>
      </c>
      <c r="P405" s="119">
        <v>3.92</v>
      </c>
      <c r="Q405" s="130">
        <v>1.15840717204062E-4</v>
      </c>
    </row>
    <row r="406" spans="3:17" x14ac:dyDescent="0.25">
      <c r="C406" s="129">
        <v>392</v>
      </c>
      <c r="D406" s="118">
        <v>3.93</v>
      </c>
      <c r="E406" s="130">
        <v>7.2616720286277194E-5</v>
      </c>
      <c r="G406" s="129">
        <v>392</v>
      </c>
      <c r="H406" s="119">
        <v>3.93</v>
      </c>
      <c r="I406" s="130">
        <v>1.3938309934917399E-4</v>
      </c>
      <c r="K406" s="129">
        <v>392</v>
      </c>
      <c r="L406" s="119">
        <v>3.93</v>
      </c>
      <c r="M406" s="130">
        <v>1.20686782250466E-4</v>
      </c>
      <c r="O406" s="129">
        <v>392</v>
      </c>
      <c r="P406" s="119">
        <v>3.93</v>
      </c>
      <c r="Q406" s="130">
        <v>1.1567297301260101E-4</v>
      </c>
    </row>
    <row r="407" spans="3:17" x14ac:dyDescent="0.25">
      <c r="C407" s="129">
        <v>393</v>
      </c>
      <c r="D407" s="118">
        <v>3.94</v>
      </c>
      <c r="E407" s="130">
        <v>7.2710631670508706E-5</v>
      </c>
      <c r="G407" s="129">
        <v>393</v>
      </c>
      <c r="H407" s="119">
        <v>3.94</v>
      </c>
      <c r="I407" s="130">
        <v>1.39194237064891E-4</v>
      </c>
      <c r="K407" s="129">
        <v>393</v>
      </c>
      <c r="L407" s="119">
        <v>3.94</v>
      </c>
      <c r="M407" s="130">
        <v>1.20164312278548E-4</v>
      </c>
      <c r="O407" s="129">
        <v>393</v>
      </c>
      <c r="P407" s="119">
        <v>3.94</v>
      </c>
      <c r="Q407" s="130">
        <v>1.15500546748286E-4</v>
      </c>
    </row>
    <row r="408" spans="3:17" x14ac:dyDescent="0.25">
      <c r="C408" s="129">
        <v>394</v>
      </c>
      <c r="D408" s="118">
        <v>3.95</v>
      </c>
      <c r="E408" s="130">
        <v>7.2805143093840899E-5</v>
      </c>
      <c r="G408" s="129">
        <v>394</v>
      </c>
      <c r="H408" s="119">
        <v>3.95</v>
      </c>
      <c r="I408" s="130">
        <v>1.3896167881526401E-4</v>
      </c>
      <c r="K408" s="129">
        <v>394</v>
      </c>
      <c r="L408" s="119">
        <v>3.95</v>
      </c>
      <c r="M408" s="130">
        <v>1.1964483282435999E-4</v>
      </c>
      <c r="O408" s="129">
        <v>394</v>
      </c>
      <c r="P408" s="119">
        <v>3.95</v>
      </c>
      <c r="Q408" s="130">
        <v>1.1532341493827E-4</v>
      </c>
    </row>
    <row r="409" spans="3:17" x14ac:dyDescent="0.25">
      <c r="C409" s="129">
        <v>395</v>
      </c>
      <c r="D409" s="118">
        <v>3.96</v>
      </c>
      <c r="E409" s="130">
        <v>7.2899580780754497E-5</v>
      </c>
      <c r="G409" s="129">
        <v>395</v>
      </c>
      <c r="H409" s="119">
        <v>3.96</v>
      </c>
      <c r="I409" s="130">
        <v>1.38687384900808E-4</v>
      </c>
      <c r="K409" s="129">
        <v>395</v>
      </c>
      <c r="L409" s="119">
        <v>3.96</v>
      </c>
      <c r="M409" s="130">
        <v>1.19128326924649E-4</v>
      </c>
      <c r="O409" s="129">
        <v>395</v>
      </c>
      <c r="P409" s="119">
        <v>3.96</v>
      </c>
      <c r="Q409" s="130">
        <v>1.15141265339987E-4</v>
      </c>
    </row>
    <row r="410" spans="3:17" x14ac:dyDescent="0.25">
      <c r="C410" s="129">
        <v>396</v>
      </c>
      <c r="D410" s="118">
        <v>3.97</v>
      </c>
      <c r="E410" s="130">
        <v>7.2992996568248397E-5</v>
      </c>
      <c r="G410" s="129">
        <v>396</v>
      </c>
      <c r="H410" s="119">
        <v>3.97</v>
      </c>
      <c r="I410" s="130">
        <v>1.3837108509393299E-4</v>
      </c>
      <c r="K410" s="129">
        <v>396</v>
      </c>
      <c r="L410" s="119">
        <v>3.97</v>
      </c>
      <c r="M410" s="130">
        <v>1.18614777618515E-4</v>
      </c>
      <c r="O410" s="129">
        <v>396</v>
      </c>
      <c r="P410" s="119">
        <v>3.97</v>
      </c>
      <c r="Q410" s="130">
        <v>1.1495505461925201E-4</v>
      </c>
    </row>
    <row r="411" spans="3:17" x14ac:dyDescent="0.25">
      <c r="C411" s="129">
        <v>397</v>
      </c>
      <c r="D411" s="118">
        <v>3.98</v>
      </c>
      <c r="E411" s="130">
        <v>7.3085034215209898E-5</v>
      </c>
      <c r="G411" s="129">
        <v>397</v>
      </c>
      <c r="H411" s="119">
        <v>3.98</v>
      </c>
      <c r="I411" s="130">
        <v>1.3801370516135301E-4</v>
      </c>
      <c r="K411" s="129">
        <v>397</v>
      </c>
      <c r="L411" s="119">
        <v>3.98</v>
      </c>
      <c r="M411" s="130">
        <v>1.18104167951208E-4</v>
      </c>
      <c r="O411" s="129">
        <v>397</v>
      </c>
      <c r="P411" s="119">
        <v>3.98</v>
      </c>
      <c r="Q411" s="130">
        <v>1.14763921743762E-4</v>
      </c>
    </row>
    <row r="412" spans="3:17" x14ac:dyDescent="0.25">
      <c r="C412" s="129">
        <v>398</v>
      </c>
      <c r="D412" s="118">
        <v>3.99</v>
      </c>
      <c r="E412" s="130">
        <v>7.3174558417207305E-5</v>
      </c>
      <c r="G412" s="129">
        <v>398</v>
      </c>
      <c r="H412" s="119">
        <v>3.99</v>
      </c>
      <c r="I412" s="130">
        <v>1.3761714126810399E-4</v>
      </c>
      <c r="K412" s="129">
        <v>398</v>
      </c>
      <c r="L412" s="119">
        <v>3.99</v>
      </c>
      <c r="M412" s="130">
        <v>1.17596601084554E-4</v>
      </c>
      <c r="O412" s="129">
        <v>398</v>
      </c>
      <c r="P412" s="119">
        <v>3.99</v>
      </c>
      <c r="Q412" s="130">
        <v>1.14568572313975E-4</v>
      </c>
    </row>
    <row r="413" spans="3:17" x14ac:dyDescent="0.25">
      <c r="C413" s="129">
        <v>399</v>
      </c>
      <c r="D413" s="118">
        <v>4</v>
      </c>
      <c r="E413" s="130">
        <v>7.3261332603070196E-5</v>
      </c>
      <c r="G413" s="129">
        <v>399</v>
      </c>
      <c r="H413" s="119">
        <v>4</v>
      </c>
      <c r="I413" s="130">
        <v>1.3718164597388701E-4</v>
      </c>
      <c r="K413" s="129">
        <v>399</v>
      </c>
      <c r="L413" s="119">
        <v>4</v>
      </c>
      <c r="M413" s="130">
        <v>1.17092292980047E-4</v>
      </c>
      <c r="O413" s="129">
        <v>399</v>
      </c>
      <c r="P413" s="119">
        <v>4</v>
      </c>
      <c r="Q413" s="130">
        <v>1.1436882175011199E-4</v>
      </c>
    </row>
    <row r="414" spans="3:17" x14ac:dyDescent="0.25">
      <c r="C414" s="129">
        <v>400</v>
      </c>
      <c r="D414" s="118">
        <v>4.01</v>
      </c>
      <c r="E414" s="130">
        <v>7.3344242721469803E-5</v>
      </c>
      <c r="G414" s="129">
        <v>400</v>
      </c>
      <c r="H414" s="119">
        <v>4.01</v>
      </c>
      <c r="I414" s="130">
        <v>1.3670785916194701E-4</v>
      </c>
      <c r="K414" s="129">
        <v>400</v>
      </c>
      <c r="L414" s="119">
        <v>4.01</v>
      </c>
      <c r="M414" s="130">
        <v>1.16590865773987E-4</v>
      </c>
      <c r="O414" s="129">
        <v>400</v>
      </c>
      <c r="P414" s="119">
        <v>4.01</v>
      </c>
      <c r="Q414" s="130">
        <v>1.1416463837407399E-4</v>
      </c>
    </row>
    <row r="415" spans="3:17" x14ac:dyDescent="0.25">
      <c r="C415" s="129">
        <v>401</v>
      </c>
      <c r="D415" s="118">
        <v>4.0199999999999996</v>
      </c>
      <c r="E415" s="130">
        <v>7.3422976866843997E-5</v>
      </c>
      <c r="G415" s="129">
        <v>401</v>
      </c>
      <c r="H415" s="119">
        <v>4.0199999999999996</v>
      </c>
      <c r="I415" s="130">
        <v>1.3619731061174101E-4</v>
      </c>
      <c r="K415" s="129">
        <v>401</v>
      </c>
      <c r="L415" s="119">
        <v>4.0199999999999996</v>
      </c>
      <c r="M415" s="130">
        <v>1.16092302700842E-4</v>
      </c>
      <c r="O415" s="129">
        <v>401</v>
      </c>
      <c r="P415" s="119">
        <v>4.0199999999999996</v>
      </c>
      <c r="Q415" s="130">
        <v>1.13956570095218E-4</v>
      </c>
    </row>
    <row r="416" spans="3:17" x14ac:dyDescent="0.25">
      <c r="C416" s="129">
        <v>402</v>
      </c>
      <c r="D416" s="118">
        <v>4.03</v>
      </c>
      <c r="E416" s="130">
        <v>7.3496645679541005E-5</v>
      </c>
      <c r="G416" s="129">
        <v>402</v>
      </c>
      <c r="H416" s="119">
        <v>4.03</v>
      </c>
      <c r="I416" s="130">
        <v>1.3565101095793701E-4</v>
      </c>
      <c r="K416" s="129">
        <v>402</v>
      </c>
      <c r="L416" s="119">
        <v>4.03</v>
      </c>
      <c r="M416" s="130">
        <v>1.1559658701584299E-4</v>
      </c>
      <c r="O416" s="129">
        <v>402</v>
      </c>
      <c r="P416" s="119">
        <v>4.03</v>
      </c>
      <c r="Q416" s="130">
        <v>1.13743971656911E-4</v>
      </c>
    </row>
    <row r="417" spans="3:17" x14ac:dyDescent="0.25">
      <c r="C417" s="129">
        <v>403</v>
      </c>
      <c r="D417" s="118">
        <v>4.04</v>
      </c>
      <c r="E417" s="130">
        <v>7.3564671367572595E-5</v>
      </c>
      <c r="G417" s="129">
        <v>403</v>
      </c>
      <c r="H417" s="119">
        <v>4.04</v>
      </c>
      <c r="I417" s="130">
        <v>1.3506923528558E-4</v>
      </c>
      <c r="K417" s="129">
        <v>403</v>
      </c>
      <c r="L417" s="119">
        <v>4.04</v>
      </c>
      <c r="M417" s="130">
        <v>1.15103701998027E-4</v>
      </c>
      <c r="O417" s="129">
        <v>403</v>
      </c>
      <c r="P417" s="119">
        <v>4.04</v>
      </c>
      <c r="Q417" s="130">
        <v>1.13527822816257E-4</v>
      </c>
    </row>
    <row r="418" spans="3:17" x14ac:dyDescent="0.25">
      <c r="C418" s="129">
        <v>404</v>
      </c>
      <c r="D418" s="118">
        <v>4.05</v>
      </c>
      <c r="E418" s="130">
        <v>7.3626586223501304E-5</v>
      </c>
      <c r="G418" s="129">
        <v>404</v>
      </c>
      <c r="H418" s="119">
        <v>4.05</v>
      </c>
      <c r="I418" s="130">
        <v>1.34453232952061E-4</v>
      </c>
      <c r="K418" s="129">
        <v>404</v>
      </c>
      <c r="L418" s="119">
        <v>4.05</v>
      </c>
      <c r="M418" s="130">
        <v>1.14613630953156E-4</v>
      </c>
      <c r="O418" s="129">
        <v>404</v>
      </c>
      <c r="P418" s="119">
        <v>4.05</v>
      </c>
      <c r="Q418" s="130">
        <v>1.13307354132188E-4</v>
      </c>
    </row>
    <row r="419" spans="3:17" x14ac:dyDescent="0.25">
      <c r="C419" s="129">
        <v>405</v>
      </c>
      <c r="D419" s="118">
        <v>4.0599999999999996</v>
      </c>
      <c r="E419" s="130">
        <v>7.3681475110232706E-5</v>
      </c>
      <c r="G419" s="129">
        <v>405</v>
      </c>
      <c r="H419" s="119">
        <v>4.0599999999999996</v>
      </c>
      <c r="I419" s="130">
        <v>1.33804586272242E-4</v>
      </c>
      <c r="K419" s="129">
        <v>405</v>
      </c>
      <c r="L419" s="119">
        <v>4.0599999999999996</v>
      </c>
      <c r="M419" s="130">
        <v>1.14126357216524E-4</v>
      </c>
      <c r="O419" s="129">
        <v>405</v>
      </c>
      <c r="P419" s="119">
        <v>4.0599999999999996</v>
      </c>
      <c r="Q419" s="130">
        <v>1.13199151532319E-4</v>
      </c>
    </row>
    <row r="420" spans="3:17" x14ac:dyDescent="0.25">
      <c r="C420" s="129">
        <v>406</v>
      </c>
      <c r="D420" s="118">
        <v>4.07</v>
      </c>
      <c r="E420" s="130">
        <v>7.3729141543367601E-5</v>
      </c>
      <c r="G420" s="129">
        <v>406</v>
      </c>
      <c r="H420" s="119">
        <v>4.07</v>
      </c>
      <c r="I420" s="130">
        <v>1.3312328101642499E-4</v>
      </c>
      <c r="K420" s="129">
        <v>406</v>
      </c>
      <c r="L420" s="119">
        <v>4.07</v>
      </c>
      <c r="M420" s="130">
        <v>1.13642160392799E-4</v>
      </c>
      <c r="O420" s="129">
        <v>406</v>
      </c>
      <c r="P420" s="119">
        <v>4.07</v>
      </c>
      <c r="Q420" s="130">
        <v>1.13395436173995E-4</v>
      </c>
    </row>
    <row r="421" spans="3:17" x14ac:dyDescent="0.25">
      <c r="C421" s="129">
        <v>407</v>
      </c>
      <c r="D421" s="118">
        <v>4.08</v>
      </c>
      <c r="E421" s="130">
        <v>7.3768784234789104E-5</v>
      </c>
      <c r="G421" s="129">
        <v>407</v>
      </c>
      <c r="H421" s="119">
        <v>4.08</v>
      </c>
      <c r="I421" s="130">
        <v>1.3241040156725299E-4</v>
      </c>
      <c r="K421" s="129">
        <v>407</v>
      </c>
      <c r="L421" s="119">
        <v>4.08</v>
      </c>
      <c r="M421" s="130">
        <v>1.13160862092524E-4</v>
      </c>
      <c r="O421" s="129">
        <v>407</v>
      </c>
      <c r="P421" s="119">
        <v>4.08</v>
      </c>
      <c r="Q421" s="130">
        <v>1.13584831922977E-4</v>
      </c>
    </row>
    <row r="422" spans="3:17" x14ac:dyDescent="0.25">
      <c r="C422" s="129">
        <v>408</v>
      </c>
      <c r="D422" s="118">
        <v>4.09</v>
      </c>
      <c r="E422" s="130">
        <v>7.37997779660507E-5</v>
      </c>
      <c r="G422" s="129">
        <v>408</v>
      </c>
      <c r="H422" s="119">
        <v>4.09</v>
      </c>
      <c r="I422" s="130">
        <v>1.3166785786179001E-4</v>
      </c>
      <c r="K422" s="129">
        <v>408</v>
      </c>
      <c r="L422" s="119">
        <v>4.09</v>
      </c>
      <c r="M422" s="130">
        <v>1.1268230419873301E-4</v>
      </c>
      <c r="O422" s="129">
        <v>408</v>
      </c>
      <c r="P422" s="119">
        <v>4.09</v>
      </c>
      <c r="Q422" s="130">
        <v>1.1376691223912701E-4</v>
      </c>
    </row>
    <row r="423" spans="3:17" x14ac:dyDescent="0.25">
      <c r="C423" s="129">
        <v>409</v>
      </c>
      <c r="D423" s="118">
        <v>4.0999999999999996</v>
      </c>
      <c r="E423" s="130">
        <v>7.3821914704704894E-5</v>
      </c>
      <c r="G423" s="129">
        <v>409</v>
      </c>
      <c r="H423" s="119">
        <v>4.0999999999999996</v>
      </c>
      <c r="I423" s="130">
        <v>1.3089545298969801E-4</v>
      </c>
      <c r="K423" s="129">
        <v>409</v>
      </c>
      <c r="L423" s="119">
        <v>4.0999999999999996</v>
      </c>
      <c r="M423" s="130">
        <v>1.12206470304645E-4</v>
      </c>
      <c r="O423" s="129">
        <v>409</v>
      </c>
      <c r="P423" s="119">
        <v>4.0999999999999996</v>
      </c>
      <c r="Q423" s="130">
        <v>1.13942309087525E-4</v>
      </c>
    </row>
    <row r="424" spans="3:17" x14ac:dyDescent="0.25">
      <c r="C424" s="129">
        <v>410</v>
      </c>
      <c r="D424" s="118">
        <v>4.1100000000000003</v>
      </c>
      <c r="E424" s="130">
        <v>7.3834507368625301E-5</v>
      </c>
      <c r="G424" s="129">
        <v>410</v>
      </c>
      <c r="H424" s="119">
        <v>4.1100000000000003</v>
      </c>
      <c r="I424" s="130">
        <v>1.3009424637552299E-4</v>
      </c>
      <c r="K424" s="129">
        <v>410</v>
      </c>
      <c r="L424" s="119">
        <v>4.1100000000000003</v>
      </c>
      <c r="M424" s="130">
        <v>1.11733344043468E-4</v>
      </c>
      <c r="O424" s="129">
        <v>410</v>
      </c>
      <c r="P424" s="119">
        <v>4.1100000000000003</v>
      </c>
      <c r="Q424" s="130">
        <v>1.1411073430771001E-4</v>
      </c>
    </row>
    <row r="425" spans="3:17" x14ac:dyDescent="0.25">
      <c r="C425" s="129">
        <v>411</v>
      </c>
      <c r="D425" s="118">
        <v>4.12</v>
      </c>
      <c r="E425" s="130">
        <v>7.3837002930192294E-5</v>
      </c>
      <c r="G425" s="129">
        <v>411</v>
      </c>
      <c r="H425" s="119">
        <v>4.12</v>
      </c>
      <c r="I425" s="130">
        <v>1.29266183654527E-4</v>
      </c>
      <c r="K425" s="129">
        <v>411</v>
      </c>
      <c r="L425" s="119">
        <v>4.12</v>
      </c>
      <c r="M425" s="130">
        <v>1.11262909090634E-4</v>
      </c>
      <c r="O425" s="129">
        <v>411</v>
      </c>
      <c r="P425" s="119">
        <v>4.12</v>
      </c>
      <c r="Q425" s="130">
        <v>1.1427201299991901E-4</v>
      </c>
    </row>
    <row r="426" spans="3:17" x14ac:dyDescent="0.25">
      <c r="C426" s="129">
        <v>412</v>
      </c>
      <c r="D426" s="118">
        <v>4.13</v>
      </c>
      <c r="E426" s="130">
        <v>7.38289877754025E-5</v>
      </c>
      <c r="G426" s="129">
        <v>412</v>
      </c>
      <c r="H426" s="119">
        <v>4.13</v>
      </c>
      <c r="I426" s="130">
        <v>1.28411017972173E-4</v>
      </c>
      <c r="K426" s="129">
        <v>412</v>
      </c>
      <c r="L426" s="119">
        <v>4.13</v>
      </c>
      <c r="M426" s="130">
        <v>1.1079514916592299E-4</v>
      </c>
      <c r="O426" s="129">
        <v>412</v>
      </c>
      <c r="P426" s="119">
        <v>4.13</v>
      </c>
      <c r="Q426" s="130">
        <v>1.14427002526486E-4</v>
      </c>
    </row>
    <row r="427" spans="3:17" x14ac:dyDescent="0.25">
      <c r="C427" s="129">
        <v>413</v>
      </c>
      <c r="D427" s="118">
        <v>4.1399999999999997</v>
      </c>
      <c r="E427" s="130">
        <v>7.3810298763818603E-5</v>
      </c>
      <c r="G427" s="129">
        <v>413</v>
      </c>
      <c r="H427" s="119">
        <v>4.1399999999999997</v>
      </c>
      <c r="I427" s="130">
        <v>1.2752994385301501E-4</v>
      </c>
      <c r="K427" s="129">
        <v>413</v>
      </c>
      <c r="L427" s="119">
        <v>4.1399999999999997</v>
      </c>
      <c r="M427" s="130">
        <v>1.1033004803551E-4</v>
      </c>
      <c r="O427" s="129">
        <v>413</v>
      </c>
      <c r="P427" s="119">
        <v>4.1399999999999997</v>
      </c>
      <c r="Q427" s="130">
        <v>1.14574945992003E-4</v>
      </c>
    </row>
    <row r="428" spans="3:17" x14ac:dyDescent="0.25">
      <c r="C428" s="129">
        <v>414</v>
      </c>
      <c r="D428" s="118">
        <v>4.1500000000000004</v>
      </c>
      <c r="E428" s="130">
        <v>7.3780253289071698E-5</v>
      </c>
      <c r="G428" s="129">
        <v>414</v>
      </c>
      <c r="H428" s="119">
        <v>4.1500000000000004</v>
      </c>
      <c r="I428" s="130">
        <v>1.2662461185068799E-4</v>
      </c>
      <c r="K428" s="129">
        <v>414</v>
      </c>
      <c r="L428" s="119">
        <v>4.1500000000000004</v>
      </c>
      <c r="M428" s="130">
        <v>1.09867878549861E-4</v>
      </c>
      <c r="O428" s="129">
        <v>414</v>
      </c>
      <c r="P428" s="119">
        <v>4.1500000000000004</v>
      </c>
      <c r="Q428" s="130">
        <v>1.14716161376607E-4</v>
      </c>
    </row>
    <row r="429" spans="3:17" x14ac:dyDescent="0.25">
      <c r="C429" s="129">
        <v>415</v>
      </c>
      <c r="D429" s="118">
        <v>4.16</v>
      </c>
      <c r="E429" s="130">
        <v>7.3949581177519704E-5</v>
      </c>
      <c r="G429" s="129">
        <v>415</v>
      </c>
      <c r="H429" s="119">
        <v>4.16</v>
      </c>
      <c r="I429" s="130">
        <v>1.25694879346564E-4</v>
      </c>
      <c r="K429" s="129">
        <v>415</v>
      </c>
      <c r="L429" s="119">
        <v>4.16</v>
      </c>
      <c r="M429" s="130">
        <v>1.09408439996071E-4</v>
      </c>
      <c r="O429" s="129">
        <v>415</v>
      </c>
      <c r="P429" s="119">
        <v>4.16</v>
      </c>
      <c r="Q429" s="130">
        <v>1.1485100533519199E-4</v>
      </c>
    </row>
    <row r="430" spans="3:17" x14ac:dyDescent="0.25">
      <c r="C430" s="129">
        <v>416</v>
      </c>
      <c r="D430" s="118">
        <v>4.17</v>
      </c>
      <c r="E430" s="130">
        <v>7.4290423310786498E-5</v>
      </c>
      <c r="G430" s="129">
        <v>416</v>
      </c>
      <c r="H430" s="119">
        <v>4.17</v>
      </c>
      <c r="I430" s="130">
        <v>1.2474225191700999E-4</v>
      </c>
      <c r="K430" s="129">
        <v>416</v>
      </c>
      <c r="L430" s="119">
        <v>4.17</v>
      </c>
      <c r="M430" s="130">
        <v>1.08951605452879E-4</v>
      </c>
      <c r="O430" s="129">
        <v>416</v>
      </c>
      <c r="P430" s="119">
        <v>4.17</v>
      </c>
      <c r="Q430" s="130">
        <v>1.1497897376098899E-4</v>
      </c>
    </row>
    <row r="431" spans="3:17" x14ac:dyDescent="0.25">
      <c r="C431" s="129">
        <v>417</v>
      </c>
      <c r="D431" s="118">
        <v>4.18</v>
      </c>
      <c r="E431" s="130">
        <v>7.4624683848662494E-5</v>
      </c>
      <c r="G431" s="129">
        <v>417</v>
      </c>
      <c r="H431" s="119">
        <v>4.18</v>
      </c>
      <c r="I431" s="130">
        <v>1.23767723637925E-4</v>
      </c>
      <c r="K431" s="129">
        <v>417</v>
      </c>
      <c r="L431" s="119">
        <v>4.18</v>
      </c>
      <c r="M431" s="130">
        <v>1.08497358991221E-4</v>
      </c>
      <c r="O431" s="129">
        <v>417</v>
      </c>
      <c r="P431" s="119">
        <v>4.18</v>
      </c>
      <c r="Q431" s="130">
        <v>1.1510063844774401E-4</v>
      </c>
    </row>
    <row r="432" spans="3:17" x14ac:dyDescent="0.25">
      <c r="C432" s="129">
        <v>418</v>
      </c>
      <c r="D432" s="118">
        <v>4.1900000000000004</v>
      </c>
      <c r="E432" s="130">
        <v>7.4951757660677003E-5</v>
      </c>
      <c r="G432" s="129">
        <v>418</v>
      </c>
      <c r="H432" s="119">
        <v>4.1900000000000004</v>
      </c>
      <c r="I432" s="130">
        <v>1.2277142747590399E-4</v>
      </c>
      <c r="K432" s="129">
        <v>418</v>
      </c>
      <c r="L432" s="119">
        <v>4.1900000000000004</v>
      </c>
      <c r="M432" s="130">
        <v>1.08045684735692E-4</v>
      </c>
      <c r="O432" s="129">
        <v>418</v>
      </c>
      <c r="P432" s="119">
        <v>4.1900000000000004</v>
      </c>
      <c r="Q432" s="130">
        <v>1.15215853369049E-4</v>
      </c>
    </row>
    <row r="433" spans="3:17" x14ac:dyDescent="0.25">
      <c r="C433" s="129">
        <v>419</v>
      </c>
      <c r="D433" s="118">
        <v>4.2</v>
      </c>
      <c r="E433" s="130">
        <v>7.5271078193034002E-5</v>
      </c>
      <c r="G433" s="129">
        <v>419</v>
      </c>
      <c r="H433" s="119">
        <v>4.2</v>
      </c>
      <c r="I433" s="130">
        <v>1.21755368127258E-4</v>
      </c>
      <c r="K433" s="129">
        <v>419</v>
      </c>
      <c r="L433" s="119">
        <v>4.2</v>
      </c>
      <c r="M433" s="130">
        <v>1.07596566866141E-4</v>
      </c>
      <c r="O433" s="129">
        <v>419</v>
      </c>
      <c r="P433" s="119">
        <v>4.2</v>
      </c>
      <c r="Q433" s="130">
        <v>1.1532436834676E-4</v>
      </c>
    </row>
    <row r="434" spans="3:17" x14ac:dyDescent="0.25">
      <c r="C434" s="129">
        <v>420</v>
      </c>
      <c r="D434" s="118">
        <v>4.21</v>
      </c>
      <c r="E434" s="130">
        <v>7.5582093154732499E-5</v>
      </c>
      <c r="G434" s="129">
        <v>420</v>
      </c>
      <c r="H434" s="119">
        <v>4.21</v>
      </c>
      <c r="I434" s="130">
        <v>1.2071949866925E-4</v>
      </c>
      <c r="K434" s="129">
        <v>420</v>
      </c>
      <c r="L434" s="119">
        <v>4.21</v>
      </c>
      <c r="M434" s="130">
        <v>1.07149989619193E-4</v>
      </c>
      <c r="O434" s="129">
        <v>420</v>
      </c>
      <c r="P434" s="119">
        <v>4.21</v>
      </c>
      <c r="Q434" s="130">
        <v>1.15427005435681E-4</v>
      </c>
    </row>
    <row r="435" spans="3:17" x14ac:dyDescent="0.25">
      <c r="C435" s="129">
        <v>421</v>
      </c>
      <c r="D435" s="118">
        <v>4.22</v>
      </c>
      <c r="E435" s="130">
        <v>7.5884265220332506E-5</v>
      </c>
      <c r="G435" s="129">
        <v>421</v>
      </c>
      <c r="H435" s="119">
        <v>4.22</v>
      </c>
      <c r="I435" s="130">
        <v>1.19664851796852E-4</v>
      </c>
      <c r="K435" s="129">
        <v>421</v>
      </c>
      <c r="L435" s="119">
        <v>4.22</v>
      </c>
      <c r="M435" s="130">
        <v>1.06705937289705E-4</v>
      </c>
      <c r="O435" s="129">
        <v>421</v>
      </c>
      <c r="P435" s="119">
        <v>4.22</v>
      </c>
      <c r="Q435" s="130">
        <v>1.15523120849252E-4</v>
      </c>
    </row>
    <row r="436" spans="3:17" x14ac:dyDescent="0.25">
      <c r="C436" s="129">
        <v>422</v>
      </c>
      <c r="D436" s="118">
        <v>4.2300000000000004</v>
      </c>
      <c r="E436" s="130">
        <v>7.6177072677639703E-5</v>
      </c>
      <c r="G436" s="129">
        <v>422</v>
      </c>
      <c r="H436" s="119">
        <v>4.2300000000000004</v>
      </c>
      <c r="I436" s="130">
        <v>1.1859280951956499E-4</v>
      </c>
      <c r="K436" s="129">
        <v>422</v>
      </c>
      <c r="L436" s="119">
        <v>4.2300000000000004</v>
      </c>
      <c r="M436" s="130">
        <v>1.06264523850352E-4</v>
      </c>
      <c r="O436" s="129">
        <v>422</v>
      </c>
      <c r="P436" s="119">
        <v>4.2300000000000004</v>
      </c>
      <c r="Q436" s="130">
        <v>1.15612900782387E-4</v>
      </c>
    </row>
    <row r="437" spans="3:17" x14ac:dyDescent="0.25">
      <c r="C437" s="129">
        <v>423</v>
      </c>
      <c r="D437" s="118">
        <v>4.24</v>
      </c>
      <c r="E437" s="130">
        <v>7.6460010021239301E-5</v>
      </c>
      <c r="G437" s="129">
        <v>423</v>
      </c>
      <c r="H437" s="119">
        <v>4.24</v>
      </c>
      <c r="I437" s="130">
        <v>1.17514224940436E-4</v>
      </c>
      <c r="K437" s="129">
        <v>423</v>
      </c>
      <c r="L437" s="119">
        <v>4.24</v>
      </c>
      <c r="M437" s="130">
        <v>1.0582583531199299E-4</v>
      </c>
      <c r="O437" s="129">
        <v>423</v>
      </c>
      <c r="P437" s="119">
        <v>4.24</v>
      </c>
      <c r="Q437" s="130">
        <v>1.1569685663682599E-4</v>
      </c>
    </row>
    <row r="438" spans="3:17" x14ac:dyDescent="0.25">
      <c r="C438" s="129">
        <v>424</v>
      </c>
      <c r="D438" s="118">
        <v>4.25</v>
      </c>
      <c r="E438" s="130">
        <v>7.6732602395930904E-5</v>
      </c>
      <c r="G438" s="129">
        <v>424</v>
      </c>
      <c r="H438" s="119">
        <v>4.25</v>
      </c>
      <c r="I438" s="130">
        <v>1.1744425752407101E-4</v>
      </c>
      <c r="K438" s="129">
        <v>424</v>
      </c>
      <c r="L438" s="119">
        <v>4.25</v>
      </c>
      <c r="M438" s="130">
        <v>1.05389619199194E-4</v>
      </c>
      <c r="O438" s="129">
        <v>424</v>
      </c>
      <c r="P438" s="119">
        <v>4.25</v>
      </c>
      <c r="Q438" s="130">
        <v>1.15774412385292E-4</v>
      </c>
    </row>
    <row r="439" spans="3:17" x14ac:dyDescent="0.25">
      <c r="C439" s="129">
        <v>425</v>
      </c>
      <c r="D439" s="118">
        <v>4.26</v>
      </c>
      <c r="E439" s="130">
        <v>7.6994402608278301E-5</v>
      </c>
      <c r="G439" s="129">
        <v>425</v>
      </c>
      <c r="H439" s="119">
        <v>4.26</v>
      </c>
      <c r="I439" s="130">
        <v>1.17340204905554E-4</v>
      </c>
      <c r="K439" s="129">
        <v>425</v>
      </c>
      <c r="L439" s="119">
        <v>4.26</v>
      </c>
      <c r="M439" s="130">
        <v>1.04955860141737E-4</v>
      </c>
      <c r="O439" s="129">
        <v>425</v>
      </c>
      <c r="P439" s="119">
        <v>4.26</v>
      </c>
      <c r="Q439" s="130">
        <v>1.15846052510004E-4</v>
      </c>
    </row>
    <row r="440" spans="3:17" x14ac:dyDescent="0.25">
      <c r="C440" s="129">
        <v>426</v>
      </c>
      <c r="D440" s="118">
        <v>4.2699999999999996</v>
      </c>
      <c r="E440" s="130">
        <v>7.7244913377447997E-5</v>
      </c>
      <c r="G440" s="129">
        <v>426</v>
      </c>
      <c r="H440" s="119">
        <v>4.2699999999999996</v>
      </c>
      <c r="I440" s="130">
        <v>1.17201923048375E-4</v>
      </c>
      <c r="K440" s="129">
        <v>426</v>
      </c>
      <c r="L440" s="119">
        <v>4.2699999999999996</v>
      </c>
      <c r="M440" s="130">
        <v>1.04524542832446E-4</v>
      </c>
      <c r="O440" s="129">
        <v>426</v>
      </c>
      <c r="P440" s="119">
        <v>4.2699999999999996</v>
      </c>
      <c r="Q440" s="130">
        <v>1.1591181186674399E-4</v>
      </c>
    </row>
    <row r="441" spans="3:17" x14ac:dyDescent="0.25">
      <c r="C441" s="129">
        <v>427</v>
      </c>
      <c r="D441" s="118">
        <v>4.28</v>
      </c>
      <c r="E441" s="130">
        <v>7.7483698627268399E-5</v>
      </c>
      <c r="G441" s="129">
        <v>427</v>
      </c>
      <c r="H441" s="119">
        <v>4.28</v>
      </c>
      <c r="I441" s="130">
        <v>1.17031424971851E-4</v>
      </c>
      <c r="K441" s="129">
        <v>427</v>
      </c>
      <c r="L441" s="119">
        <v>4.28</v>
      </c>
      <c r="M441" s="130">
        <v>1.04095652028299E-4</v>
      </c>
      <c r="O441" s="129">
        <v>427</v>
      </c>
      <c r="P441" s="119">
        <v>4.28</v>
      </c>
      <c r="Q441" s="130">
        <v>1.15971355634302E-4</v>
      </c>
    </row>
    <row r="442" spans="3:17" x14ac:dyDescent="0.25">
      <c r="C442" s="129">
        <v>428</v>
      </c>
      <c r="D442" s="118">
        <v>4.29</v>
      </c>
      <c r="E442" s="130">
        <v>7.7710340660726705E-5</v>
      </c>
      <c r="G442" s="129">
        <v>428</v>
      </c>
      <c r="H442" s="119">
        <v>4.29</v>
      </c>
      <c r="I442" s="130">
        <v>1.16828189433991E-4</v>
      </c>
      <c r="K442" s="129">
        <v>428</v>
      </c>
      <c r="L442" s="119">
        <v>4.29</v>
      </c>
      <c r="M442" s="130">
        <v>1.0366917255147499E-4</v>
      </c>
      <c r="O442" s="129">
        <v>428</v>
      </c>
      <c r="P442" s="119">
        <v>4.29</v>
      </c>
      <c r="Q442" s="130">
        <v>1.16025395329347E-4</v>
      </c>
    </row>
    <row r="443" spans="3:17" x14ac:dyDescent="0.25">
      <c r="C443" s="129">
        <v>429</v>
      </c>
      <c r="D443" s="118">
        <v>4.3</v>
      </c>
      <c r="E443" s="130">
        <v>7.7924440454131495E-5</v>
      </c>
      <c r="G443" s="129">
        <v>429</v>
      </c>
      <c r="H443" s="119">
        <v>4.3</v>
      </c>
      <c r="I443" s="130">
        <v>1.1659333968328799E-4</v>
      </c>
      <c r="K443" s="129">
        <v>429</v>
      </c>
      <c r="L443" s="119">
        <v>4.3</v>
      </c>
      <c r="M443" s="130">
        <v>1.03245089290357E-4</v>
      </c>
      <c r="O443" s="129">
        <v>429</v>
      </c>
      <c r="P443" s="119">
        <v>4.3</v>
      </c>
      <c r="Q443" s="130">
        <v>1.16073509521292E-4</v>
      </c>
    </row>
    <row r="444" spans="3:17" x14ac:dyDescent="0.25">
      <c r="C444" s="129">
        <v>430</v>
      </c>
      <c r="D444" s="118">
        <v>4.3099999999999996</v>
      </c>
      <c r="E444" s="130">
        <v>7.8125617905664801E-5</v>
      </c>
      <c r="G444" s="129">
        <v>430</v>
      </c>
      <c r="H444" s="119">
        <v>4.3099999999999996</v>
      </c>
      <c r="I444" s="130">
        <v>1.16327890653445E-4</v>
      </c>
      <c r="K444" s="129">
        <v>430</v>
      </c>
      <c r="L444" s="119">
        <v>4.3099999999999996</v>
      </c>
      <c r="M444" s="130">
        <v>1.0282338720047E-4</v>
      </c>
      <c r="O444" s="129">
        <v>430</v>
      </c>
      <c r="P444" s="119">
        <v>4.3099999999999996</v>
      </c>
      <c r="Q444" s="130">
        <v>1.16115645220128E-4</v>
      </c>
    </row>
    <row r="445" spans="3:17" x14ac:dyDescent="0.25">
      <c r="C445" s="129">
        <v>431</v>
      </c>
      <c r="D445" s="118">
        <v>4.32</v>
      </c>
      <c r="E445" s="130">
        <v>7.8313512039761794E-5</v>
      </c>
      <c r="G445" s="129">
        <v>431</v>
      </c>
      <c r="H445" s="119">
        <v>4.32</v>
      </c>
      <c r="I445" s="130">
        <v>1.1603165170550501E-4</v>
      </c>
      <c r="K445" s="129">
        <v>431</v>
      </c>
      <c r="L445" s="119">
        <v>4.32</v>
      </c>
      <c r="M445" s="130">
        <v>1.0254430054588E-4</v>
      </c>
      <c r="O445" s="129">
        <v>431</v>
      </c>
      <c r="P445" s="119">
        <v>4.32</v>
      </c>
      <c r="Q445" s="130">
        <v>1.16152575663798E-4</v>
      </c>
    </row>
    <row r="446" spans="3:17" x14ac:dyDescent="0.25">
      <c r="C446" s="129">
        <v>432</v>
      </c>
      <c r="D446" s="118">
        <v>4.33</v>
      </c>
      <c r="E446" s="130">
        <v>7.8487781168777893E-5</v>
      </c>
      <c r="G446" s="129">
        <v>432</v>
      </c>
      <c r="H446" s="119">
        <v>4.33</v>
      </c>
      <c r="I446" s="130">
        <v>1.15706583030618E-4</v>
      </c>
      <c r="K446" s="129">
        <v>432</v>
      </c>
      <c r="L446" s="119">
        <v>4.33</v>
      </c>
      <c r="M446" s="130">
        <v>1.02317704903198E-4</v>
      </c>
      <c r="O446" s="129">
        <v>432</v>
      </c>
      <c r="P446" s="119">
        <v>4.33</v>
      </c>
      <c r="Q446" s="130">
        <v>1.1618360022222299E-4</v>
      </c>
    </row>
    <row r="447" spans="3:17" x14ac:dyDescent="0.25">
      <c r="C447" s="129">
        <v>433</v>
      </c>
      <c r="D447" s="118">
        <v>4.34</v>
      </c>
      <c r="E447" s="130">
        <v>7.8648103013446402E-5</v>
      </c>
      <c r="G447" s="129">
        <v>433</v>
      </c>
      <c r="H447" s="119">
        <v>4.34</v>
      </c>
      <c r="I447" s="130">
        <v>1.15352285301927E-4</v>
      </c>
      <c r="K447" s="129">
        <v>433</v>
      </c>
      <c r="L447" s="119">
        <v>4.34</v>
      </c>
      <c r="M447" s="130">
        <v>1.02090946974376E-4</v>
      </c>
      <c r="O447" s="129">
        <v>433</v>
      </c>
      <c r="P447" s="119">
        <v>4.34</v>
      </c>
      <c r="Q447" s="130">
        <v>1.16209037778823E-4</v>
      </c>
    </row>
    <row r="448" spans="3:17" x14ac:dyDescent="0.25">
      <c r="C448" s="129">
        <v>434</v>
      </c>
      <c r="D448" s="118">
        <v>4.3499999999999996</v>
      </c>
      <c r="E448" s="130">
        <v>7.8794174783631502E-5</v>
      </c>
      <c r="G448" s="129">
        <v>434</v>
      </c>
      <c r="H448" s="119">
        <v>4.3499999999999996</v>
      </c>
      <c r="I448" s="130">
        <v>1.1496986526935E-4</v>
      </c>
      <c r="K448" s="129">
        <v>434</v>
      </c>
      <c r="L448" s="119">
        <v>4.3499999999999996</v>
      </c>
      <c r="M448" s="130">
        <v>1.01863819776322E-4</v>
      </c>
      <c r="O448" s="129">
        <v>434</v>
      </c>
      <c r="P448" s="119">
        <v>4.3499999999999996</v>
      </c>
      <c r="Q448" s="130">
        <v>1.1622924831527701E-4</v>
      </c>
    </row>
    <row r="449" spans="3:17" x14ac:dyDescent="0.25">
      <c r="C449" s="129">
        <v>435</v>
      </c>
      <c r="D449" s="118">
        <v>4.3600000000000003</v>
      </c>
      <c r="E449" s="130">
        <v>7.8925713220918598E-5</v>
      </c>
      <c r="G449" s="129">
        <v>435</v>
      </c>
      <c r="H449" s="119">
        <v>4.3600000000000003</v>
      </c>
      <c r="I449" s="130">
        <v>1.14560292106032E-4</v>
      </c>
      <c r="K449" s="129">
        <v>435</v>
      </c>
      <c r="L449" s="119">
        <v>4.3600000000000003</v>
      </c>
      <c r="M449" s="130">
        <v>1.01636344923894E-4</v>
      </c>
      <c r="O449" s="129">
        <v>435</v>
      </c>
      <c r="P449" s="119">
        <v>4.3600000000000003</v>
      </c>
      <c r="Q449" s="130">
        <v>1.16243741015796E-4</v>
      </c>
    </row>
    <row r="450" spans="3:17" x14ac:dyDescent="0.25">
      <c r="C450" s="129">
        <v>436</v>
      </c>
      <c r="D450" s="118">
        <v>4.37</v>
      </c>
      <c r="E450" s="130">
        <v>7.9042454604578204E-5</v>
      </c>
      <c r="G450" s="129">
        <v>436</v>
      </c>
      <c r="H450" s="119">
        <v>4.37</v>
      </c>
      <c r="I450" s="130">
        <v>1.14123409002024E-4</v>
      </c>
      <c r="K450" s="129">
        <v>436</v>
      </c>
      <c r="L450" s="119">
        <v>4.37</v>
      </c>
      <c r="M450" s="130">
        <v>1.0140854359589399E-4</v>
      </c>
      <c r="O450" s="129">
        <v>436</v>
      </c>
      <c r="P450" s="119">
        <v>4.37</v>
      </c>
      <c r="Q450" s="130">
        <v>1.16253049485906E-4</v>
      </c>
    </row>
    <row r="451" spans="3:17" x14ac:dyDescent="0.25">
      <c r="C451" s="129">
        <v>437</v>
      </c>
      <c r="D451" s="118">
        <v>4.38</v>
      </c>
      <c r="E451" s="130">
        <v>7.9144154722450997E-5</v>
      </c>
      <c r="G451" s="129">
        <v>437</v>
      </c>
      <c r="H451" s="119">
        <v>4.38</v>
      </c>
      <c r="I451" s="130">
        <v>1.13661293319354E-4</v>
      </c>
      <c r="K451" s="129">
        <v>437</v>
      </c>
      <c r="L451" s="119">
        <v>4.38</v>
      </c>
      <c r="M451" s="130">
        <v>1.0118043654294799E-4</v>
      </c>
      <c r="O451" s="129">
        <v>437</v>
      </c>
      <c r="P451" s="119">
        <v>4.38</v>
      </c>
      <c r="Q451" s="130">
        <v>1.16257098030702E-4</v>
      </c>
    </row>
    <row r="452" spans="3:17" x14ac:dyDescent="0.25">
      <c r="C452" s="129">
        <v>438</v>
      </c>
      <c r="D452" s="118">
        <v>4.3899999999999997</v>
      </c>
      <c r="E452" s="130">
        <v>7.9230588808310701E-5</v>
      </c>
      <c r="G452" s="129">
        <v>438</v>
      </c>
      <c r="H452" s="119">
        <v>4.3899999999999997</v>
      </c>
      <c r="I452" s="130">
        <v>1.13173304446081E-4</v>
      </c>
      <c r="K452" s="129">
        <v>438</v>
      </c>
      <c r="L452" s="119">
        <v>4.3899999999999997</v>
      </c>
      <c r="M452" s="130">
        <v>1.00952044095245E-4</v>
      </c>
      <c r="O452" s="129">
        <v>438</v>
      </c>
      <c r="P452" s="119">
        <v>4.3899999999999997</v>
      </c>
      <c r="Q452" s="130">
        <v>1.1625561699163999E-4</v>
      </c>
    </row>
    <row r="453" spans="3:17" x14ac:dyDescent="0.25">
      <c r="C453" s="129">
        <v>439</v>
      </c>
      <c r="D453" s="118">
        <v>4.4000000000000004</v>
      </c>
      <c r="E453" s="130">
        <v>7.9301551447245606E-5</v>
      </c>
      <c r="G453" s="129">
        <v>439</v>
      </c>
      <c r="H453" s="119">
        <v>4.4000000000000004</v>
      </c>
      <c r="I453" s="130">
        <v>1.12660903852626E-4</v>
      </c>
      <c r="K453" s="129">
        <v>439</v>
      </c>
      <c r="L453" s="119">
        <v>4.4000000000000004</v>
      </c>
      <c r="M453" s="130">
        <v>1.0072338617013101E-4</v>
      </c>
      <c r="O453" s="129">
        <v>439</v>
      </c>
      <c r="P453" s="119">
        <v>4.4000000000000004</v>
      </c>
      <c r="Q453" s="130">
        <v>1.16249389079214E-4</v>
      </c>
    </row>
    <row r="454" spans="3:17" x14ac:dyDescent="0.25">
      <c r="C454" s="129">
        <v>440</v>
      </c>
      <c r="D454" s="118">
        <v>4.41</v>
      </c>
      <c r="E454" s="130">
        <v>7.9356865587233594E-5</v>
      </c>
      <c r="G454" s="129">
        <v>440</v>
      </c>
      <c r="H454" s="119">
        <v>4.41</v>
      </c>
      <c r="I454" s="130">
        <v>1.12124577317699E-4</v>
      </c>
      <c r="K454" s="129">
        <v>440</v>
      </c>
      <c r="L454" s="119">
        <v>4.41</v>
      </c>
      <c r="M454" s="130">
        <v>1.0049448227958E-4</v>
      </c>
      <c r="O454" s="129">
        <v>440</v>
      </c>
      <c r="P454" s="119">
        <v>4.41</v>
      </c>
      <c r="Q454" s="130">
        <v>1.16237832709593E-4</v>
      </c>
    </row>
    <row r="455" spans="3:17" x14ac:dyDescent="0.25">
      <c r="C455" s="129">
        <v>441</v>
      </c>
      <c r="D455" s="118">
        <v>4.42</v>
      </c>
      <c r="E455" s="130">
        <v>7.9396388735529494E-5</v>
      </c>
      <c r="G455" s="129">
        <v>441</v>
      </c>
      <c r="H455" s="119">
        <v>4.42</v>
      </c>
      <c r="I455" s="130">
        <v>1.1156471528937101E-4</v>
      </c>
      <c r="K455" s="129">
        <v>441</v>
      </c>
      <c r="L455" s="119">
        <v>4.42</v>
      </c>
      <c r="M455" s="130">
        <v>1.00265351537536E-4</v>
      </c>
      <c r="O455" s="129">
        <v>441</v>
      </c>
      <c r="P455" s="119">
        <v>4.42</v>
      </c>
      <c r="Q455" s="130">
        <v>1.16221145149388E-4</v>
      </c>
    </row>
    <row r="456" spans="3:17" x14ac:dyDescent="0.25">
      <c r="C456" s="129">
        <v>442</v>
      </c>
      <c r="D456" s="118">
        <v>4.43</v>
      </c>
      <c r="E456" s="130">
        <v>7.9420018237667299E-5</v>
      </c>
      <c r="G456" s="129">
        <v>442</v>
      </c>
      <c r="H456" s="119">
        <v>4.43</v>
      </c>
      <c r="I456" s="130">
        <v>1.1098279964307E-4</v>
      </c>
      <c r="K456" s="129">
        <v>442</v>
      </c>
      <c r="L456" s="119">
        <v>4.43</v>
      </c>
      <c r="M456" s="130">
        <v>1.00036012667114E-4</v>
      </c>
      <c r="O456" s="129">
        <v>442</v>
      </c>
      <c r="P456" s="119">
        <v>4.43</v>
      </c>
      <c r="Q456" s="130">
        <v>1.16199757438966E-4</v>
      </c>
    </row>
    <row r="457" spans="3:17" x14ac:dyDescent="0.25">
      <c r="C457" s="129">
        <v>443</v>
      </c>
      <c r="D457" s="118">
        <v>4.4400000000000004</v>
      </c>
      <c r="E457" s="130">
        <v>7.9427601893184704E-5</v>
      </c>
      <c r="G457" s="129">
        <v>443</v>
      </c>
      <c r="H457" s="119">
        <v>4.4400000000000004</v>
      </c>
      <c r="I457" s="130">
        <v>1.1037838250100399E-4</v>
      </c>
      <c r="K457" s="129">
        <v>443</v>
      </c>
      <c r="L457" s="119">
        <v>4.4400000000000004</v>
      </c>
      <c r="M457" s="130">
        <v>9.9806484007684503E-5</v>
      </c>
      <c r="O457" s="129">
        <v>443</v>
      </c>
      <c r="P457" s="119">
        <v>4.4400000000000004</v>
      </c>
      <c r="Q457" s="130">
        <v>1.1617315090235E-4</v>
      </c>
    </row>
    <row r="458" spans="3:17" x14ac:dyDescent="0.25">
      <c r="C458" s="129">
        <v>444</v>
      </c>
      <c r="D458" s="118">
        <v>4.45</v>
      </c>
      <c r="E458" s="130">
        <v>7.9419046395738806E-5</v>
      </c>
      <c r="G458" s="129">
        <v>444</v>
      </c>
      <c r="H458" s="119">
        <v>4.45</v>
      </c>
      <c r="I458" s="130">
        <v>1.09753497429887E-4</v>
      </c>
      <c r="K458" s="129">
        <v>444</v>
      </c>
      <c r="L458" s="119">
        <v>4.45</v>
      </c>
      <c r="M458" s="130">
        <v>9.9576953205627599E-5</v>
      </c>
      <c r="O458" s="129">
        <v>444</v>
      </c>
      <c r="P458" s="119">
        <v>4.45</v>
      </c>
      <c r="Q458" s="130">
        <v>1.16141916579965E-4</v>
      </c>
    </row>
    <row r="459" spans="3:17" x14ac:dyDescent="0.25">
      <c r="C459" s="129">
        <v>445</v>
      </c>
      <c r="D459" s="118">
        <v>4.46</v>
      </c>
      <c r="E459" s="130">
        <v>7.9394276318310903E-5</v>
      </c>
      <c r="G459" s="129">
        <v>445</v>
      </c>
      <c r="H459" s="119">
        <v>4.46</v>
      </c>
      <c r="I459" s="130">
        <v>1.0910755430472E-4</v>
      </c>
      <c r="K459" s="129">
        <v>445</v>
      </c>
      <c r="L459" s="119">
        <v>4.46</v>
      </c>
      <c r="M459" s="130">
        <v>9.9347515054350294E-5</v>
      </c>
      <c r="O459" s="129">
        <v>445</v>
      </c>
      <c r="P459" s="119">
        <v>4.46</v>
      </c>
      <c r="Q459" s="130">
        <v>1.1610584354361599E-4</v>
      </c>
    </row>
    <row r="460" spans="3:17" x14ac:dyDescent="0.25">
      <c r="C460" s="129">
        <v>446</v>
      </c>
      <c r="D460" s="118">
        <v>4.47</v>
      </c>
      <c r="E460" s="130">
        <v>7.9353233841576403E-5</v>
      </c>
      <c r="G460" s="129">
        <v>446</v>
      </c>
      <c r="H460" s="119">
        <v>4.47</v>
      </c>
      <c r="I460" s="130">
        <v>1.08611634577745E-4</v>
      </c>
      <c r="K460" s="129">
        <v>446</v>
      </c>
      <c r="L460" s="119">
        <v>4.47</v>
      </c>
      <c r="M460" s="130">
        <v>9.9117934642118996E-5</v>
      </c>
      <c r="O460" s="129">
        <v>446</v>
      </c>
      <c r="P460" s="119">
        <v>4.47</v>
      </c>
      <c r="Q460" s="130">
        <v>1.16064830767176E-4</v>
      </c>
    </row>
    <row r="461" spans="3:17" x14ac:dyDescent="0.25">
      <c r="C461" s="129">
        <v>447</v>
      </c>
      <c r="D461" s="118">
        <v>4.4800000000000004</v>
      </c>
      <c r="E461" s="130">
        <v>7.9295878462143501E-5</v>
      </c>
      <c r="G461" s="129">
        <v>447</v>
      </c>
      <c r="H461" s="119">
        <v>4.4800000000000004</v>
      </c>
      <c r="I461" s="130">
        <v>1.08970121580528E-4</v>
      </c>
      <c r="K461" s="129">
        <v>447</v>
      </c>
      <c r="L461" s="119">
        <v>4.4800000000000004</v>
      </c>
      <c r="M461" s="130">
        <v>9.8888228901120896E-5</v>
      </c>
      <c r="O461" s="129">
        <v>447</v>
      </c>
      <c r="P461" s="119">
        <v>4.4800000000000004</v>
      </c>
      <c r="Q461" s="130">
        <v>1.16019531474528E-4</v>
      </c>
    </row>
    <row r="462" spans="3:17" x14ac:dyDescent="0.25">
      <c r="C462" s="129">
        <v>448</v>
      </c>
      <c r="D462" s="118">
        <v>4.49</v>
      </c>
      <c r="E462" s="130">
        <v>7.9222186682057896E-5</v>
      </c>
      <c r="G462" s="129">
        <v>448</v>
      </c>
      <c r="H462" s="119">
        <v>4.49</v>
      </c>
      <c r="I462" s="130">
        <v>1.0928606416061E-4</v>
      </c>
      <c r="K462" s="129">
        <v>448</v>
      </c>
      <c r="L462" s="119">
        <v>4.49</v>
      </c>
      <c r="M462" s="130">
        <v>9.8658414412763603E-5</v>
      </c>
      <c r="O462" s="129">
        <v>448</v>
      </c>
      <c r="P462" s="119">
        <v>4.49</v>
      </c>
      <c r="Q462" s="130">
        <v>1.15969320841139E-4</v>
      </c>
    </row>
    <row r="463" spans="3:17" x14ac:dyDescent="0.25">
      <c r="C463" s="129">
        <v>449</v>
      </c>
      <c r="D463" s="118">
        <v>4.5</v>
      </c>
      <c r="E463" s="130">
        <v>7.91321516809265E-5</v>
      </c>
      <c r="G463" s="129">
        <v>449</v>
      </c>
      <c r="H463" s="119">
        <v>4.5</v>
      </c>
      <c r="I463" s="130">
        <v>1.0955954310343799E-4</v>
      </c>
      <c r="K463" s="129">
        <v>449</v>
      </c>
      <c r="L463" s="119">
        <v>4.5</v>
      </c>
      <c r="M463" s="130">
        <v>9.8428507414040703E-5</v>
      </c>
      <c r="O463" s="129">
        <v>449</v>
      </c>
      <c r="P463" s="119">
        <v>4.5</v>
      </c>
      <c r="Q463" s="130">
        <v>1.1591472828127801E-4</v>
      </c>
    </row>
    <row r="464" spans="3:17" x14ac:dyDescent="0.25">
      <c r="C464" s="129">
        <v>450</v>
      </c>
      <c r="D464" s="118">
        <v>4.51</v>
      </c>
      <c r="E464" s="130">
        <v>7.9025782971987304E-5</v>
      </c>
      <c r="G464" s="129">
        <v>450</v>
      </c>
      <c r="H464" s="119">
        <v>4.51</v>
      </c>
      <c r="I464" s="130">
        <v>1.0979204660631901E-4</v>
      </c>
      <c r="K464" s="129">
        <v>450</v>
      </c>
      <c r="L464" s="119">
        <v>4.51</v>
      </c>
      <c r="M464" s="130">
        <v>9.8198523803791503E-5</v>
      </c>
      <c r="O464" s="129">
        <v>450</v>
      </c>
      <c r="P464" s="119">
        <v>4.51</v>
      </c>
      <c r="Q464" s="130">
        <v>1.1585565009977501E-4</v>
      </c>
    </row>
    <row r="465" spans="3:17" x14ac:dyDescent="0.25">
      <c r="C465" s="129">
        <v>451</v>
      </c>
      <c r="D465" s="118">
        <v>4.5199999999999996</v>
      </c>
      <c r="E465" s="130">
        <v>7.8903106043424394E-5</v>
      </c>
      <c r="G465" s="129">
        <v>451</v>
      </c>
      <c r="H465" s="119">
        <v>4.5199999999999996</v>
      </c>
      <c r="I465" s="130">
        <v>1.0998332852078E-4</v>
      </c>
      <c r="K465" s="129">
        <v>451</v>
      </c>
      <c r="L465" s="119">
        <v>4.5199999999999996</v>
      </c>
      <c r="M465" s="130">
        <v>9.7968479148843101E-5</v>
      </c>
      <c r="O465" s="129">
        <v>451</v>
      </c>
      <c r="P465" s="119">
        <v>4.5199999999999996</v>
      </c>
      <c r="Q465" s="130">
        <v>1.1579194195570401E-4</v>
      </c>
    </row>
    <row r="466" spans="3:17" x14ac:dyDescent="0.25">
      <c r="C466" s="129">
        <v>452</v>
      </c>
      <c r="D466" s="118">
        <v>4.53</v>
      </c>
      <c r="E466" s="130">
        <v>7.8764161986187505E-5</v>
      </c>
      <c r="G466" s="129">
        <v>452</v>
      </c>
      <c r="H466" s="119">
        <v>4.53</v>
      </c>
      <c r="I466" s="130">
        <v>1.1013381547054E-4</v>
      </c>
      <c r="K466" s="129">
        <v>452</v>
      </c>
      <c r="L466" s="119">
        <v>4.53</v>
      </c>
      <c r="M466" s="130">
        <v>9.7738388690053402E-5</v>
      </c>
      <c r="O466" s="129">
        <v>452</v>
      </c>
      <c r="P466" s="119">
        <v>4.53</v>
      </c>
      <c r="Q466" s="130">
        <v>1.15724231468941E-4</v>
      </c>
    </row>
    <row r="467" spans="3:17" x14ac:dyDescent="0.25">
      <c r="C467" s="129">
        <v>453</v>
      </c>
      <c r="D467" s="118">
        <v>4.54</v>
      </c>
      <c r="E467" s="130">
        <v>7.8609007109539295E-5</v>
      </c>
      <c r="G467" s="129">
        <v>453</v>
      </c>
      <c r="H467" s="119">
        <v>4.54</v>
      </c>
      <c r="I467" s="130">
        <v>1.1024518469905299E-4</v>
      </c>
      <c r="K467" s="129">
        <v>453</v>
      </c>
      <c r="L467" s="119">
        <v>4.54</v>
      </c>
      <c r="M467" s="130">
        <v>9.7508267348238696E-5</v>
      </c>
      <c r="O467" s="129">
        <v>453</v>
      </c>
      <c r="P467" s="119">
        <v>4.54</v>
      </c>
      <c r="Q467" s="130">
        <v>1.15651912071192E-4</v>
      </c>
    </row>
    <row r="468" spans="3:17" x14ac:dyDescent="0.25">
      <c r="C468" s="129">
        <v>454</v>
      </c>
      <c r="D468" s="118">
        <v>4.55</v>
      </c>
      <c r="E468" s="130">
        <v>7.8437712545527106E-5</v>
      </c>
      <c r="G468" s="129">
        <v>454</v>
      </c>
      <c r="H468" s="119">
        <v>4.55</v>
      </c>
      <c r="I468" s="130">
        <v>1.10316980615226E-4</v>
      </c>
      <c r="K468" s="129">
        <v>454</v>
      </c>
      <c r="L468" s="119">
        <v>4.55</v>
      </c>
      <c r="M468" s="130">
        <v>9.7278129729999E-5</v>
      </c>
      <c r="O468" s="129">
        <v>454</v>
      </c>
      <c r="P468" s="119">
        <v>4.55</v>
      </c>
      <c r="Q468" s="130">
        <v>1.15575564707836E-4</v>
      </c>
    </row>
    <row r="469" spans="3:17" x14ac:dyDescent="0.25">
      <c r="C469" s="129">
        <v>455</v>
      </c>
      <c r="D469" s="118">
        <v>4.5599999999999996</v>
      </c>
      <c r="E469" s="130">
        <v>7.8250363843531006E-5</v>
      </c>
      <c r="G469" s="129">
        <v>455</v>
      </c>
      <c r="H469" s="119">
        <v>4.5599999999999996</v>
      </c>
      <c r="I469" s="130">
        <v>1.10349950936248E-4</v>
      </c>
      <c r="K469" s="129">
        <v>455</v>
      </c>
      <c r="L469" s="119">
        <v>4.5599999999999996</v>
      </c>
      <c r="M469" s="130">
        <v>9.7047990133444602E-5</v>
      </c>
      <c r="O469" s="129">
        <v>455</v>
      </c>
      <c r="P469" s="119">
        <v>4.5599999999999996</v>
      </c>
      <c r="Q469" s="130">
        <v>1.15494963807464E-4</v>
      </c>
    </row>
    <row r="470" spans="3:17" x14ac:dyDescent="0.25">
      <c r="C470" s="129">
        <v>456</v>
      </c>
      <c r="D470" s="118">
        <v>4.57</v>
      </c>
      <c r="E470" s="130">
        <v>7.8047060556004906E-5</v>
      </c>
      <c r="G470" s="129">
        <v>456</v>
      </c>
      <c r="H470" s="119">
        <v>4.57</v>
      </c>
      <c r="I470" s="130">
        <v>1.1034560748122999E-4</v>
      </c>
      <c r="K470" s="129">
        <v>456</v>
      </c>
      <c r="L470" s="119">
        <v>4.57</v>
      </c>
      <c r="M470" s="130">
        <v>9.6817862553812993E-5</v>
      </c>
      <c r="O470" s="129">
        <v>456</v>
      </c>
      <c r="P470" s="119">
        <v>4.57</v>
      </c>
      <c r="Q470" s="130">
        <v>1.1541014332123699E-4</v>
      </c>
    </row>
    <row r="471" spans="3:17" x14ac:dyDescent="0.25">
      <c r="C471" s="129">
        <v>457</v>
      </c>
      <c r="D471" s="118">
        <v>4.58</v>
      </c>
      <c r="E471" s="130">
        <v>7.7827915816497506E-5</v>
      </c>
      <c r="G471" s="129">
        <v>457</v>
      </c>
      <c r="H471" s="119">
        <v>4.58</v>
      </c>
      <c r="I471" s="130">
        <v>1.10303678598547E-4</v>
      </c>
      <c r="K471" s="129">
        <v>457</v>
      </c>
      <c r="L471" s="119">
        <v>4.58</v>
      </c>
      <c r="M471" s="130">
        <v>9.6588027394388005E-5</v>
      </c>
      <c r="O471" s="129">
        <v>457</v>
      </c>
      <c r="P471" s="119">
        <v>4.58</v>
      </c>
      <c r="Q471" s="130">
        <v>1.15321490137471E-4</v>
      </c>
    </row>
    <row r="472" spans="3:17" x14ac:dyDescent="0.25">
      <c r="C472" s="129">
        <v>458</v>
      </c>
      <c r="D472" s="118">
        <v>4.59</v>
      </c>
      <c r="E472" s="130">
        <v>7.7593055910986304E-5</v>
      </c>
      <c r="G472" s="129">
        <v>458</v>
      </c>
      <c r="H472" s="119">
        <v>4.59</v>
      </c>
      <c r="I472" s="130">
        <v>1.10225038078884E-4</v>
      </c>
      <c r="K472" s="129">
        <v>458</v>
      </c>
      <c r="L472" s="119">
        <v>4.59</v>
      </c>
      <c r="M472" s="130">
        <v>9.6358339141750302E-5</v>
      </c>
      <c r="O472" s="129">
        <v>458</v>
      </c>
      <c r="P472" s="119">
        <v>4.59</v>
      </c>
      <c r="Q472" s="130">
        <v>1.15228523944774E-4</v>
      </c>
    </row>
    <row r="473" spans="3:17" x14ac:dyDescent="0.25">
      <c r="C473" s="129">
        <v>459</v>
      </c>
      <c r="D473" s="118">
        <v>4.5999999999999996</v>
      </c>
      <c r="E473" s="130">
        <v>7.73426198435413E-5</v>
      </c>
      <c r="G473" s="129">
        <v>459</v>
      </c>
      <c r="H473" s="119">
        <v>4.5999999999999996</v>
      </c>
      <c r="I473" s="130">
        <v>1.10111077807213E-4</v>
      </c>
      <c r="K473" s="129">
        <v>459</v>
      </c>
      <c r="L473" s="119">
        <v>4.5999999999999996</v>
      </c>
      <c r="M473" s="130">
        <v>9.6128698456026602E-5</v>
      </c>
      <c r="O473" s="129">
        <v>459</v>
      </c>
      <c r="P473" s="119">
        <v>4.5999999999999996</v>
      </c>
      <c r="Q473" s="130">
        <v>1.15131975393239E-4</v>
      </c>
    </row>
    <row r="474" spans="3:17" x14ac:dyDescent="0.25">
      <c r="C474" s="129">
        <v>460</v>
      </c>
      <c r="D474" s="118">
        <v>4.6100000000000003</v>
      </c>
      <c r="E474" s="130">
        <v>7.7076758897276406E-5</v>
      </c>
      <c r="G474" s="129">
        <v>460</v>
      </c>
      <c r="H474" s="119">
        <v>4.6100000000000003</v>
      </c>
      <c r="I474" s="130">
        <v>1.09961663406627E-4</v>
      </c>
      <c r="K474" s="129">
        <v>460</v>
      </c>
      <c r="L474" s="119">
        <v>4.6100000000000003</v>
      </c>
      <c r="M474" s="130">
        <v>9.5899118228156104E-5</v>
      </c>
      <c r="O474" s="129">
        <v>460</v>
      </c>
      <c r="P474" s="119">
        <v>4.6100000000000003</v>
      </c>
      <c r="Q474" s="130">
        <v>1.15031298375069E-4</v>
      </c>
    </row>
    <row r="475" spans="3:17" x14ac:dyDescent="0.25">
      <c r="C475" s="129">
        <v>461</v>
      </c>
      <c r="D475" s="118">
        <v>4.62</v>
      </c>
      <c r="E475" s="130">
        <v>7.6795636191526705E-5</v>
      </c>
      <c r="G475" s="129">
        <v>461</v>
      </c>
      <c r="H475" s="119">
        <v>4.62</v>
      </c>
      <c r="I475" s="130">
        <v>1.0977779875123E-4</v>
      </c>
      <c r="K475" s="129">
        <v>461</v>
      </c>
      <c r="L475" s="119">
        <v>4.62</v>
      </c>
      <c r="M475" s="130">
        <v>9.5669611072281705E-5</v>
      </c>
      <c r="O475" s="129">
        <v>461</v>
      </c>
      <c r="P475" s="119">
        <v>4.62</v>
      </c>
      <c r="Q475" s="130">
        <v>1.14926897140719E-4</v>
      </c>
    </row>
    <row r="476" spans="3:17" x14ac:dyDescent="0.25">
      <c r="C476" s="129">
        <v>462</v>
      </c>
      <c r="D476" s="118">
        <v>4.63</v>
      </c>
      <c r="E476" s="130">
        <v>7.6499426236130904E-5</v>
      </c>
      <c r="G476" s="129">
        <v>462</v>
      </c>
      <c r="H476" s="119">
        <v>4.63</v>
      </c>
      <c r="I476" s="130">
        <v>1.0956072661381199E-4</v>
      </c>
      <c r="K476" s="129">
        <v>462</v>
      </c>
      <c r="L476" s="119">
        <v>4.63</v>
      </c>
      <c r="M476" s="130">
        <v>9.5440189330800096E-5</v>
      </c>
      <c r="O476" s="129">
        <v>462</v>
      </c>
      <c r="P476" s="119">
        <v>4.63</v>
      </c>
      <c r="Q476" s="130">
        <v>1.14818731673892E-4</v>
      </c>
    </row>
    <row r="477" spans="3:17" x14ac:dyDescent="0.25">
      <c r="C477" s="129">
        <v>463</v>
      </c>
      <c r="D477" s="118">
        <v>4.6399999999999997</v>
      </c>
      <c r="E477" s="130">
        <v>7.6188314483694697E-5</v>
      </c>
      <c r="G477" s="129">
        <v>463</v>
      </c>
      <c r="H477" s="119">
        <v>4.6399999999999997</v>
      </c>
      <c r="I477" s="130">
        <v>1.09310442491099E-4</v>
      </c>
      <c r="K477" s="129">
        <v>463</v>
      </c>
      <c r="L477" s="119">
        <v>4.6399999999999997</v>
      </c>
      <c r="M477" s="130">
        <v>9.5210865079329695E-5</v>
      </c>
      <c r="O477" s="129">
        <v>463</v>
      </c>
      <c r="P477" s="119">
        <v>4.6399999999999997</v>
      </c>
      <c r="Q477" s="130">
        <v>1.1470672602186E-4</v>
      </c>
    </row>
    <row r="478" spans="3:17" x14ac:dyDescent="0.25">
      <c r="C478" s="129">
        <v>464</v>
      </c>
      <c r="D478" s="118">
        <v>4.6500000000000004</v>
      </c>
      <c r="E478" s="130">
        <v>7.5862496880623695E-5</v>
      </c>
      <c r="G478" s="129">
        <v>464</v>
      </c>
      <c r="H478" s="119">
        <v>4.6500000000000004</v>
      </c>
      <c r="I478" s="130">
        <v>1.09028117680495E-4</v>
      </c>
      <c r="K478" s="129">
        <v>464</v>
      </c>
      <c r="L478" s="119">
        <v>4.6500000000000004</v>
      </c>
      <c r="M478" s="130">
        <v>9.4981650131580194E-5</v>
      </c>
      <c r="O478" s="129">
        <v>464</v>
      </c>
      <c r="P478" s="119">
        <v>4.6500000000000004</v>
      </c>
      <c r="Q478" s="130">
        <v>1.14591291508763E-4</v>
      </c>
    </row>
    <row r="479" spans="3:17" x14ac:dyDescent="0.25">
      <c r="C479" s="129">
        <v>465</v>
      </c>
      <c r="D479" s="118">
        <v>4.66</v>
      </c>
      <c r="E479" s="130">
        <v>7.5522179417731499E-5</v>
      </c>
      <c r="G479" s="129">
        <v>465</v>
      </c>
      <c r="H479" s="119">
        <v>4.66</v>
      </c>
      <c r="I479" s="130">
        <v>1.0871475096116201E-4</v>
      </c>
      <c r="K479" s="129">
        <v>465</v>
      </c>
      <c r="L479" s="119">
        <v>4.66</v>
      </c>
      <c r="M479" s="130">
        <v>9.4752556044148703E-5</v>
      </c>
      <c r="O479" s="129">
        <v>465</v>
      </c>
      <c r="P479" s="119">
        <v>4.66</v>
      </c>
      <c r="Q479" s="130">
        <v>1.14471943730756E-4</v>
      </c>
    </row>
    <row r="480" spans="3:17" x14ac:dyDescent="0.25">
      <c r="C480" s="129">
        <v>466</v>
      </c>
      <c r="D480" s="118">
        <v>4.67</v>
      </c>
      <c r="E480" s="130">
        <v>7.5167577681149302E-5</v>
      </c>
      <c r="G480" s="129">
        <v>466</v>
      </c>
      <c r="H480" s="119">
        <v>4.67</v>
      </c>
      <c r="I480" s="130">
        <v>1.08370495099907E-4</v>
      </c>
      <c r="K480" s="129">
        <v>466</v>
      </c>
      <c r="L480" s="119">
        <v>4.67</v>
      </c>
      <c r="M480" s="130">
        <v>9.4523594121217002E-5</v>
      </c>
      <c r="O480" s="129">
        <v>466</v>
      </c>
      <c r="P480" s="119">
        <v>4.67</v>
      </c>
      <c r="Q480" s="130">
        <v>1.14349438399247E-4</v>
      </c>
    </row>
    <row r="481" spans="3:17" x14ac:dyDescent="0.25">
      <c r="C481" s="129">
        <v>467</v>
      </c>
      <c r="D481" s="118">
        <v>4.68</v>
      </c>
      <c r="E481" s="130">
        <v>7.4798916404253003E-5</v>
      </c>
      <c r="G481" s="129">
        <v>467</v>
      </c>
      <c r="H481" s="119">
        <v>4.68</v>
      </c>
      <c r="I481" s="130">
        <v>1.0799675524679901E-4</v>
      </c>
      <c r="K481" s="129">
        <v>467</v>
      </c>
      <c r="L481" s="119">
        <v>4.68</v>
      </c>
      <c r="M481" s="130">
        <v>9.4294775419175703E-5</v>
      </c>
      <c r="O481" s="129">
        <v>467</v>
      </c>
      <c r="P481" s="119">
        <v>4.68</v>
      </c>
      <c r="Q481" s="130">
        <v>1.14376938250198E-4</v>
      </c>
    </row>
    <row r="482" spans="3:17" x14ac:dyDescent="0.25">
      <c r="C482" s="129">
        <v>468</v>
      </c>
      <c r="D482" s="118">
        <v>4.6900000000000004</v>
      </c>
      <c r="E482" s="130">
        <v>7.4416429021273897E-5</v>
      </c>
      <c r="G482" s="129">
        <v>468</v>
      </c>
      <c r="H482" s="119">
        <v>4.6900000000000004</v>
      </c>
      <c r="I482" s="130">
        <v>1.0759413420521E-4</v>
      </c>
      <c r="K482" s="129">
        <v>468</v>
      </c>
      <c r="L482" s="119">
        <v>4.6900000000000004</v>
      </c>
      <c r="M482" s="130">
        <v>9.4066110751158302E-5</v>
      </c>
      <c r="O482" s="129">
        <v>468</v>
      </c>
      <c r="P482" s="119">
        <v>4.6900000000000004</v>
      </c>
      <c r="Q482" s="130">
        <v>1.14555882047759E-4</v>
      </c>
    </row>
    <row r="483" spans="3:17" x14ac:dyDescent="0.25">
      <c r="C483" s="129">
        <v>469</v>
      </c>
      <c r="D483" s="118">
        <v>4.7</v>
      </c>
      <c r="E483" s="130">
        <v>7.4020357223232995E-5</v>
      </c>
      <c r="G483" s="129">
        <v>469</v>
      </c>
      <c r="H483" s="119">
        <v>4.7</v>
      </c>
      <c r="I483" s="130">
        <v>1.07162999893383E-4</v>
      </c>
      <c r="K483" s="129">
        <v>469</v>
      </c>
      <c r="L483" s="119">
        <v>4.7</v>
      </c>
      <c r="M483" s="130">
        <v>9.3837610691501806E-5</v>
      </c>
      <c r="O483" s="129">
        <v>469</v>
      </c>
      <c r="P483" s="119">
        <v>4.7</v>
      </c>
      <c r="Q483" s="130">
        <v>1.14729287546763E-4</v>
      </c>
    </row>
    <row r="484" spans="3:17" x14ac:dyDescent="0.25">
      <c r="C484" s="129">
        <v>470</v>
      </c>
      <c r="D484" s="118">
        <v>4.71</v>
      </c>
      <c r="E484" s="130">
        <v>7.3610999332715397E-5</v>
      </c>
      <c r="G484" s="129">
        <v>470</v>
      </c>
      <c r="H484" s="119">
        <v>4.71</v>
      </c>
      <c r="I484" s="130">
        <v>1.0670508278030099E-4</v>
      </c>
      <c r="K484" s="129">
        <v>470</v>
      </c>
      <c r="L484" s="119">
        <v>4.71</v>
      </c>
      <c r="M484" s="130">
        <v>9.3609399439099599E-5</v>
      </c>
      <c r="O484" s="129">
        <v>470</v>
      </c>
      <c r="P484" s="119">
        <v>4.71</v>
      </c>
      <c r="Q484" s="130">
        <v>1.14897394634161E-4</v>
      </c>
    </row>
    <row r="485" spans="3:17" x14ac:dyDescent="0.25">
      <c r="C485" s="129">
        <v>471</v>
      </c>
      <c r="D485" s="118">
        <v>4.72</v>
      </c>
      <c r="E485" s="130">
        <v>7.3188638449711804E-5</v>
      </c>
      <c r="G485" s="129">
        <v>471</v>
      </c>
      <c r="H485" s="119">
        <v>4.72</v>
      </c>
      <c r="I485" s="130">
        <v>1.06220388802848E-4</v>
      </c>
      <c r="K485" s="129">
        <v>471</v>
      </c>
      <c r="L485" s="119">
        <v>4.72</v>
      </c>
      <c r="M485" s="130">
        <v>9.3381597209791202E-5</v>
      </c>
      <c r="O485" s="129">
        <v>471</v>
      </c>
      <c r="P485" s="119">
        <v>4.72</v>
      </c>
      <c r="Q485" s="130">
        <v>1.15060207379452E-4</v>
      </c>
    </row>
    <row r="486" spans="3:17" x14ac:dyDescent="0.25">
      <c r="C486" s="129">
        <v>472</v>
      </c>
      <c r="D486" s="118">
        <v>4.7300000000000004</v>
      </c>
      <c r="E486" s="130">
        <v>7.2753473505486705E-5</v>
      </c>
      <c r="G486" s="129">
        <v>472</v>
      </c>
      <c r="H486" s="119">
        <v>4.7300000000000004</v>
      </c>
      <c r="I486" s="130">
        <v>1.0570985806890501E-4</v>
      </c>
      <c r="K486" s="129">
        <v>472</v>
      </c>
      <c r="L486" s="119">
        <v>4.7300000000000004</v>
      </c>
      <c r="M486" s="130">
        <v>9.3153985766160601E-5</v>
      </c>
      <c r="O486" s="129">
        <v>472</v>
      </c>
      <c r="P486" s="119">
        <v>4.7300000000000004</v>
      </c>
      <c r="Q486" s="130">
        <v>1.15217642533841E-4</v>
      </c>
    </row>
    <row r="487" spans="3:17" x14ac:dyDescent="0.25">
      <c r="C487" s="129">
        <v>473</v>
      </c>
      <c r="D487" s="118">
        <v>4.74</v>
      </c>
      <c r="E487" s="130">
        <v>7.2305785028308899E-5</v>
      </c>
      <c r="G487" s="129">
        <v>473</v>
      </c>
      <c r="H487" s="119">
        <v>4.74</v>
      </c>
      <c r="I487" s="130">
        <v>1.05174840618148E-4</v>
      </c>
      <c r="K487" s="129">
        <v>473</v>
      </c>
      <c r="L487" s="119">
        <v>4.74</v>
      </c>
      <c r="M487" s="130">
        <v>9.2926574817295702E-5</v>
      </c>
      <c r="O487" s="129">
        <v>473</v>
      </c>
      <c r="P487" s="119">
        <v>4.74</v>
      </c>
      <c r="Q487" s="130">
        <v>1.15370025731066E-4</v>
      </c>
    </row>
    <row r="488" spans="3:17" x14ac:dyDescent="0.25">
      <c r="C488" s="129">
        <v>474</v>
      </c>
      <c r="D488" s="118">
        <v>4.75</v>
      </c>
      <c r="E488" s="130">
        <v>7.2209359762344995E-5</v>
      </c>
      <c r="G488" s="129">
        <v>474</v>
      </c>
      <c r="H488" s="119">
        <v>4.75</v>
      </c>
      <c r="I488" s="130">
        <v>1.04615321874001E-4</v>
      </c>
      <c r="K488" s="129">
        <v>474</v>
      </c>
      <c r="L488" s="119">
        <v>4.75</v>
      </c>
      <c r="M488" s="130">
        <v>9.2699373854085196E-5</v>
      </c>
      <c r="O488" s="129">
        <v>474</v>
      </c>
      <c r="P488" s="119">
        <v>4.75</v>
      </c>
      <c r="Q488" s="130">
        <v>1.15516955222271E-4</v>
      </c>
    </row>
    <row r="489" spans="3:17" x14ac:dyDescent="0.25">
      <c r="C489" s="129">
        <v>475</v>
      </c>
      <c r="D489" s="118">
        <v>4.76</v>
      </c>
      <c r="E489" s="130">
        <v>7.2217026386558604E-5</v>
      </c>
      <c r="G489" s="129">
        <v>475</v>
      </c>
      <c r="H489" s="119">
        <v>4.76</v>
      </c>
      <c r="I489" s="130">
        <v>1.04032914353606E-4</v>
      </c>
      <c r="K489" s="129">
        <v>475</v>
      </c>
      <c r="L489" s="119">
        <v>4.76</v>
      </c>
      <c r="M489" s="130">
        <v>9.2472392153230995E-5</v>
      </c>
      <c r="O489" s="129">
        <v>475</v>
      </c>
      <c r="P489" s="119">
        <v>4.76</v>
      </c>
      <c r="Q489" s="130">
        <v>1.1565907406331899E-4</v>
      </c>
    </row>
    <row r="490" spans="3:17" x14ac:dyDescent="0.25">
      <c r="C490" s="129">
        <v>476</v>
      </c>
      <c r="D490" s="118">
        <v>4.7699999999999996</v>
      </c>
      <c r="E490" s="130">
        <v>7.2208544861537396E-5</v>
      </c>
      <c r="G490" s="129">
        <v>476</v>
      </c>
      <c r="H490" s="119">
        <v>4.7699999999999996</v>
      </c>
      <c r="I490" s="130">
        <v>1.03427918825618E-4</v>
      </c>
      <c r="K490" s="129">
        <v>476</v>
      </c>
      <c r="L490" s="119">
        <v>4.7699999999999996</v>
      </c>
      <c r="M490" s="130">
        <v>9.2245638781178298E-5</v>
      </c>
      <c r="O490" s="129">
        <v>476</v>
      </c>
      <c r="P490" s="119">
        <v>4.7699999999999996</v>
      </c>
      <c r="Q490" s="130">
        <v>1.15795817159015E-4</v>
      </c>
    </row>
    <row r="491" spans="3:17" x14ac:dyDescent="0.25">
      <c r="C491" s="129">
        <v>477</v>
      </c>
      <c r="D491" s="118">
        <v>4.78</v>
      </c>
      <c r="E491" s="130">
        <v>7.2183709909959902E-5</v>
      </c>
      <c r="G491" s="129">
        <v>477</v>
      </c>
      <c r="H491" s="119">
        <v>4.78</v>
      </c>
      <c r="I491" s="130">
        <v>1.02801165091956E-4</v>
      </c>
      <c r="K491" s="129">
        <v>477</v>
      </c>
      <c r="L491" s="119">
        <v>4.78</v>
      </c>
      <c r="M491" s="130">
        <v>9.2019122597981694E-5</v>
      </c>
      <c r="O491" s="129">
        <v>477</v>
      </c>
      <c r="P491" s="119">
        <v>4.78</v>
      </c>
      <c r="Q491" s="130">
        <v>1.1592768678523401E-4</v>
      </c>
    </row>
    <row r="492" spans="3:17" x14ac:dyDescent="0.25">
      <c r="C492" s="129">
        <v>478</v>
      </c>
      <c r="D492" s="118">
        <v>4.79</v>
      </c>
      <c r="E492" s="130">
        <v>7.2142793203518996E-5</v>
      </c>
      <c r="G492" s="129">
        <v>478</v>
      </c>
      <c r="H492" s="119">
        <v>4.79</v>
      </c>
      <c r="I492" s="130">
        <v>1.02682397542385E-4</v>
      </c>
      <c r="K492" s="129">
        <v>478</v>
      </c>
      <c r="L492" s="119">
        <v>4.79</v>
      </c>
      <c r="M492" s="130">
        <v>9.1792852261102394E-5</v>
      </c>
      <c r="O492" s="129">
        <v>478</v>
      </c>
      <c r="P492" s="119">
        <v>4.79</v>
      </c>
      <c r="Q492" s="130">
        <v>1.1605441599183301E-4</v>
      </c>
    </row>
    <row r="493" spans="3:17" x14ac:dyDescent="0.25">
      <c r="C493" s="129">
        <v>479</v>
      </c>
      <c r="D493" s="118">
        <v>4.8</v>
      </c>
      <c r="E493" s="130">
        <v>7.2085853849155604E-5</v>
      </c>
      <c r="G493" s="129">
        <v>479</v>
      </c>
      <c r="H493" s="119">
        <v>4.8</v>
      </c>
      <c r="I493" s="130">
        <v>1.02774121605066E-4</v>
      </c>
      <c r="K493" s="129">
        <v>479</v>
      </c>
      <c r="L493" s="119">
        <v>4.8</v>
      </c>
      <c r="M493" s="130">
        <v>9.15668362291346E-5</v>
      </c>
      <c r="O493" s="129">
        <v>479</v>
      </c>
      <c r="P493" s="119">
        <v>4.8</v>
      </c>
      <c r="Q493" s="130">
        <v>1.16176200748886E-4</v>
      </c>
    </row>
    <row r="494" spans="3:17" x14ac:dyDescent="0.25">
      <c r="C494" s="129">
        <v>480</v>
      </c>
      <c r="D494" s="118">
        <v>4.8099999999999996</v>
      </c>
      <c r="E494" s="130">
        <v>7.2012915436403603E-5</v>
      </c>
      <c r="G494" s="129">
        <v>480</v>
      </c>
      <c r="H494" s="119">
        <v>4.8099999999999996</v>
      </c>
      <c r="I494" s="130">
        <v>1.02835129518083E-4</v>
      </c>
      <c r="K494" s="129">
        <v>480</v>
      </c>
      <c r="L494" s="119">
        <v>4.8099999999999996</v>
      </c>
      <c r="M494" s="130">
        <v>9.1341082765467106E-5</v>
      </c>
      <c r="O494" s="129">
        <v>480</v>
      </c>
      <c r="P494" s="119">
        <v>4.8099999999999996</v>
      </c>
      <c r="Q494" s="130">
        <v>1.16293085194E-4</v>
      </c>
    </row>
    <row r="495" spans="3:17" x14ac:dyDescent="0.25">
      <c r="C495" s="129">
        <v>481</v>
      </c>
      <c r="D495" s="118">
        <v>4.82</v>
      </c>
      <c r="E495" s="130">
        <v>7.1924123564461205E-5</v>
      </c>
      <c r="G495" s="129">
        <v>481</v>
      </c>
      <c r="H495" s="119">
        <v>4.82</v>
      </c>
      <c r="I495" s="130">
        <v>1.02865218131147E-4</v>
      </c>
      <c r="K495" s="129">
        <v>481</v>
      </c>
      <c r="L495" s="119">
        <v>4.82</v>
      </c>
      <c r="M495" s="130">
        <v>9.1115599941879905E-5</v>
      </c>
      <c r="O495" s="129">
        <v>481</v>
      </c>
      <c r="P495" s="119">
        <v>4.82</v>
      </c>
      <c r="Q495" s="130">
        <v>1.16404954771534E-4</v>
      </c>
    </row>
    <row r="496" spans="3:17" x14ac:dyDescent="0.25">
      <c r="C496" s="129">
        <v>482</v>
      </c>
      <c r="D496" s="118">
        <v>4.83</v>
      </c>
      <c r="E496" s="130">
        <v>7.1819762857434704E-5</v>
      </c>
      <c r="G496" s="129">
        <v>482</v>
      </c>
      <c r="H496" s="119">
        <v>4.83</v>
      </c>
      <c r="I496" s="130">
        <v>1.02866086409069E-4</v>
      </c>
      <c r="K496" s="129">
        <v>482</v>
      </c>
      <c r="L496" s="119">
        <v>4.83</v>
      </c>
      <c r="M496" s="130">
        <v>9.0890395642077198E-5</v>
      </c>
      <c r="O496" s="129">
        <v>482</v>
      </c>
      <c r="P496" s="119">
        <v>4.83</v>
      </c>
      <c r="Q496" s="130">
        <v>1.16512164647152E-4</v>
      </c>
    </row>
    <row r="497" spans="3:17" x14ac:dyDescent="0.25">
      <c r="C497" s="129">
        <v>483</v>
      </c>
      <c r="D497" s="118">
        <v>4.84</v>
      </c>
      <c r="E497" s="130">
        <v>7.1699884785063906E-5</v>
      </c>
      <c r="G497" s="129">
        <v>483</v>
      </c>
      <c r="H497" s="119">
        <v>4.84</v>
      </c>
      <c r="I497" s="130">
        <v>1.028371458725E-4</v>
      </c>
      <c r="K497" s="129">
        <v>483</v>
      </c>
      <c r="L497" s="119">
        <v>4.84</v>
      </c>
      <c r="M497" s="130">
        <v>9.0665477565154997E-5</v>
      </c>
      <c r="O497" s="129">
        <v>483</v>
      </c>
      <c r="P497" s="119">
        <v>4.84</v>
      </c>
      <c r="Q497" s="130">
        <v>1.1661429576166E-4</v>
      </c>
    </row>
    <row r="498" spans="3:17" x14ac:dyDescent="0.25">
      <c r="C498" s="129">
        <v>484</v>
      </c>
      <c r="D498" s="118">
        <v>4.8499999999999996</v>
      </c>
      <c r="E498" s="130">
        <v>7.1564631099346699E-5</v>
      </c>
      <c r="G498" s="129">
        <v>484</v>
      </c>
      <c r="H498" s="119">
        <v>4.8499999999999996</v>
      </c>
      <c r="I498" s="130">
        <v>1.02779707406775E-4</v>
      </c>
      <c r="K498" s="129">
        <v>484</v>
      </c>
      <c r="L498" s="119">
        <v>4.8499999999999996</v>
      </c>
      <c r="M498" s="130">
        <v>9.0440915799163007E-5</v>
      </c>
      <c r="O498" s="129">
        <v>484</v>
      </c>
      <c r="P498" s="119">
        <v>4.8499999999999996</v>
      </c>
      <c r="Q498" s="130">
        <v>1.16711995514803E-4</v>
      </c>
    </row>
    <row r="499" spans="3:17" x14ac:dyDescent="0.25">
      <c r="C499" s="129">
        <v>485</v>
      </c>
      <c r="D499" s="118">
        <v>4.8600000000000003</v>
      </c>
      <c r="E499" s="130">
        <v>7.1414196171239901E-5</v>
      </c>
      <c r="G499" s="129">
        <v>485</v>
      </c>
      <c r="H499" s="119">
        <v>4.8600000000000003</v>
      </c>
      <c r="I499" s="130">
        <v>1.02694015833125E-4</v>
      </c>
      <c r="K499" s="129">
        <v>485</v>
      </c>
      <c r="L499" s="119">
        <v>4.8600000000000003</v>
      </c>
      <c r="M499" s="130">
        <v>9.0216894755651303E-5</v>
      </c>
      <c r="O499" s="129">
        <v>485</v>
      </c>
      <c r="P499" s="119">
        <v>4.8600000000000003</v>
      </c>
      <c r="Q499" s="130">
        <v>1.1680470891934401E-4</v>
      </c>
    </row>
    <row r="500" spans="3:17" x14ac:dyDescent="0.25">
      <c r="C500" s="129">
        <v>486</v>
      </c>
      <c r="D500" s="118">
        <v>4.87</v>
      </c>
      <c r="E500" s="130">
        <v>7.1248782380624703E-5</v>
      </c>
      <c r="G500" s="129">
        <v>486</v>
      </c>
      <c r="H500" s="119">
        <v>4.87</v>
      </c>
      <c r="I500" s="130">
        <v>1.02580609447137E-4</v>
      </c>
      <c r="K500" s="129">
        <v>486</v>
      </c>
      <c r="L500" s="119">
        <v>4.87</v>
      </c>
      <c r="M500" s="130">
        <v>8.99931782993583E-5</v>
      </c>
      <c r="O500" s="129">
        <v>486</v>
      </c>
      <c r="P500" s="119">
        <v>4.87</v>
      </c>
      <c r="Q500" s="130">
        <v>1.16892919826931E-4</v>
      </c>
    </row>
    <row r="501" spans="3:17" x14ac:dyDescent="0.25">
      <c r="C501" s="129">
        <v>487</v>
      </c>
      <c r="D501" s="118">
        <v>4.88</v>
      </c>
      <c r="E501" s="130">
        <v>7.1068599745512996E-5</v>
      </c>
      <c r="G501" s="129">
        <v>487</v>
      </c>
      <c r="H501" s="119">
        <v>4.88</v>
      </c>
      <c r="I501" s="130">
        <v>1.0244051958001299E-4</v>
      </c>
      <c r="K501" s="129">
        <v>487</v>
      </c>
      <c r="L501" s="119">
        <v>4.88</v>
      </c>
      <c r="M501" s="130">
        <v>8.9769773465466101E-5</v>
      </c>
      <c r="O501" s="129">
        <v>487</v>
      </c>
      <c r="P501" s="119">
        <v>4.88</v>
      </c>
      <c r="Q501" s="130">
        <v>1.16976387522248E-4</v>
      </c>
    </row>
    <row r="502" spans="3:17" x14ac:dyDescent="0.25">
      <c r="C502" s="129">
        <v>488</v>
      </c>
      <c r="D502" s="118">
        <v>4.8899999999999997</v>
      </c>
      <c r="E502" s="130">
        <v>7.0873865553350602E-5</v>
      </c>
      <c r="G502" s="129">
        <v>488</v>
      </c>
      <c r="H502" s="119">
        <v>4.8899999999999997</v>
      </c>
      <c r="I502" s="130">
        <v>1.02273559073939E-4</v>
      </c>
      <c r="K502" s="129">
        <v>488</v>
      </c>
      <c r="L502" s="119">
        <v>4.8899999999999997</v>
      </c>
      <c r="M502" s="130">
        <v>8.9546687120528498E-5</v>
      </c>
      <c r="O502" s="129">
        <v>488</v>
      </c>
      <c r="P502" s="119">
        <v>4.8899999999999997</v>
      </c>
      <c r="Q502" s="130">
        <v>1.17055280087754E-4</v>
      </c>
    </row>
    <row r="503" spans="3:17" x14ac:dyDescent="0.25">
      <c r="C503" s="129">
        <v>489</v>
      </c>
      <c r="D503" s="118">
        <v>4.9000000000000004</v>
      </c>
      <c r="E503" s="130">
        <v>7.0664803994863605E-5</v>
      </c>
      <c r="G503" s="129">
        <v>489</v>
      </c>
      <c r="H503" s="119">
        <v>4.9000000000000004</v>
      </c>
      <c r="I503" s="130">
        <v>1.02081484535376E-4</v>
      </c>
      <c r="K503" s="129">
        <v>489</v>
      </c>
      <c r="L503" s="119">
        <v>4.9000000000000004</v>
      </c>
      <c r="M503" s="130">
        <v>8.9323925965588302E-5</v>
      </c>
      <c r="O503" s="129">
        <v>489</v>
      </c>
      <c r="P503" s="119">
        <v>4.9000000000000004</v>
      </c>
      <c r="Q503" s="130">
        <v>1.1712967437723E-4</v>
      </c>
    </row>
    <row r="504" spans="3:17" x14ac:dyDescent="0.25">
      <c r="C504" s="129">
        <v>490</v>
      </c>
      <c r="D504" s="118">
        <v>4.91</v>
      </c>
      <c r="E504" s="130">
        <v>7.0441664773308895E-5</v>
      </c>
      <c r="G504" s="129">
        <v>490</v>
      </c>
      <c r="H504" s="119">
        <v>4.91</v>
      </c>
      <c r="I504" s="130">
        <v>1.01863761835182E-4</v>
      </c>
      <c r="K504" s="129">
        <v>490</v>
      </c>
      <c r="L504" s="119">
        <v>4.91</v>
      </c>
      <c r="M504" s="130">
        <v>8.9101496539241797E-5</v>
      </c>
      <c r="O504" s="129">
        <v>490</v>
      </c>
      <c r="P504" s="119">
        <v>4.91</v>
      </c>
      <c r="Q504" s="130">
        <v>1.17199418905815E-4</v>
      </c>
    </row>
    <row r="505" spans="3:17" x14ac:dyDescent="0.25">
      <c r="C505" s="129">
        <v>491</v>
      </c>
      <c r="D505" s="118">
        <v>4.92</v>
      </c>
      <c r="E505" s="130">
        <v>7.0204697985328898E-5</v>
      </c>
      <c r="G505" s="129">
        <v>491</v>
      </c>
      <c r="H505" s="119">
        <v>4.92</v>
      </c>
      <c r="I505" s="130">
        <v>1.01621847602594E-4</v>
      </c>
      <c r="K505" s="129">
        <v>491</v>
      </c>
      <c r="L505" s="119">
        <v>4.92</v>
      </c>
      <c r="M505" s="130">
        <v>8.8879405220645396E-5</v>
      </c>
      <c r="O505" s="129">
        <v>491</v>
      </c>
      <c r="P505" s="119">
        <v>4.92</v>
      </c>
      <c r="Q505" s="130">
        <v>1.17264912206365E-4</v>
      </c>
    </row>
    <row r="506" spans="3:17" x14ac:dyDescent="0.25">
      <c r="C506" s="129">
        <v>492</v>
      </c>
      <c r="D506" s="118">
        <v>4.93</v>
      </c>
      <c r="E506" s="130">
        <v>6.9954102283905996E-5</v>
      </c>
      <c r="G506" s="129">
        <v>492</v>
      </c>
      <c r="H506" s="119">
        <v>4.93</v>
      </c>
      <c r="I506" s="130">
        <v>1.0135584354593E-4</v>
      </c>
      <c r="K506" s="129">
        <v>492</v>
      </c>
      <c r="L506" s="119">
        <v>4.93</v>
      </c>
      <c r="M506" s="130">
        <v>8.8657658232472002E-5</v>
      </c>
      <c r="O506" s="129">
        <v>492</v>
      </c>
      <c r="P506" s="119">
        <v>4.93</v>
      </c>
      <c r="Q506" s="130">
        <v>1.17325716770911E-4</v>
      </c>
    </row>
    <row r="507" spans="3:17" x14ac:dyDescent="0.25">
      <c r="C507" s="129">
        <v>493</v>
      </c>
      <c r="D507" s="118">
        <v>4.9400000000000004</v>
      </c>
      <c r="E507" s="130">
        <v>6.9690125611229404E-5</v>
      </c>
      <c r="G507" s="129">
        <v>493</v>
      </c>
      <c r="H507" s="119">
        <v>4.9400000000000004</v>
      </c>
      <c r="I507" s="130">
        <v>1.01066630218595E-4</v>
      </c>
      <c r="K507" s="129">
        <v>493</v>
      </c>
      <c r="L507" s="119">
        <v>4.9400000000000004</v>
      </c>
      <c r="M507" s="130">
        <v>8.8436261643811805E-5</v>
      </c>
      <c r="O507" s="129">
        <v>493</v>
      </c>
      <c r="P507" s="119">
        <v>4.9400000000000004</v>
      </c>
      <c r="Q507" s="130">
        <v>1.1738244330935701E-4</v>
      </c>
    </row>
    <row r="508" spans="3:17" x14ac:dyDescent="0.25">
      <c r="C508" s="129">
        <v>494</v>
      </c>
      <c r="D508" s="118">
        <v>4.95</v>
      </c>
      <c r="E508" s="130">
        <v>6.9413021046922703E-5</v>
      </c>
      <c r="G508" s="129">
        <v>494</v>
      </c>
      <c r="H508" s="119">
        <v>4.95</v>
      </c>
      <c r="I508" s="130">
        <v>1.00754856554832E-4</v>
      </c>
      <c r="K508" s="129">
        <v>494</v>
      </c>
      <c r="L508" s="119">
        <v>4.95</v>
      </c>
      <c r="M508" s="130">
        <v>8.8215221373021905E-5</v>
      </c>
      <c r="O508" s="129">
        <v>494</v>
      </c>
      <c r="P508" s="119">
        <v>4.95</v>
      </c>
      <c r="Q508" s="130">
        <v>1.17434605948624E-4</v>
      </c>
    </row>
    <row r="509" spans="3:17" x14ac:dyDescent="0.25">
      <c r="C509" s="129">
        <v>495</v>
      </c>
      <c r="D509" s="118">
        <v>4.96</v>
      </c>
      <c r="E509" s="130">
        <v>6.9123046464979497E-5</v>
      </c>
      <c r="G509" s="129">
        <v>495</v>
      </c>
      <c r="H509" s="119">
        <v>4.96</v>
      </c>
      <c r="I509" s="130">
        <v>1.00420914835341E-4</v>
      </c>
      <c r="K509" s="129">
        <v>495</v>
      </c>
      <c r="L509" s="119">
        <v>4.96</v>
      </c>
      <c r="M509" s="130">
        <v>8.79945431905274E-5</v>
      </c>
      <c r="O509" s="129">
        <v>495</v>
      </c>
      <c r="P509" s="119">
        <v>4.96</v>
      </c>
      <c r="Q509" s="130">
        <v>1.17482609246109E-4</v>
      </c>
    </row>
    <row r="510" spans="3:17" x14ac:dyDescent="0.25">
      <c r="C510" s="129">
        <v>496</v>
      </c>
      <c r="D510" s="118">
        <v>4.97</v>
      </c>
      <c r="E510" s="130">
        <v>6.8820464195652696E-5</v>
      </c>
      <c r="G510" s="129">
        <v>496</v>
      </c>
      <c r="H510" s="119">
        <v>4.97</v>
      </c>
      <c r="I510" s="130">
        <v>1.0006590327228399E-4</v>
      </c>
      <c r="K510" s="129">
        <v>496</v>
      </c>
      <c r="L510" s="119">
        <v>4.97</v>
      </c>
      <c r="M510" s="130">
        <v>8.7774232721569206E-5</v>
      </c>
      <c r="O510" s="129">
        <v>496</v>
      </c>
      <c r="P510" s="119">
        <v>4.97</v>
      </c>
      <c r="Q510" s="130">
        <v>1.17526302005212E-4</v>
      </c>
    </row>
    <row r="511" spans="3:17" x14ac:dyDescent="0.25">
      <c r="C511" s="129">
        <v>497</v>
      </c>
      <c r="D511" s="118">
        <v>4.9800000000000004</v>
      </c>
      <c r="E511" s="130">
        <v>6.8505540692564203E-5</v>
      </c>
      <c r="G511" s="129">
        <v>497</v>
      </c>
      <c r="H511" s="119">
        <v>4.9800000000000004</v>
      </c>
      <c r="I511" s="130">
        <v>9.9689822824935602E-5</v>
      </c>
      <c r="K511" s="129">
        <v>497</v>
      </c>
      <c r="L511" s="119">
        <v>4.9800000000000004</v>
      </c>
      <c r="M511" s="130">
        <v>8.7554295448904703E-5</v>
      </c>
      <c r="O511" s="129">
        <v>497</v>
      </c>
      <c r="P511" s="119">
        <v>4.9800000000000004</v>
      </c>
      <c r="Q511" s="130">
        <v>1.17565750538682E-4</v>
      </c>
    </row>
    <row r="512" spans="3:17" x14ac:dyDescent="0.25">
      <c r="C512" s="129">
        <v>498</v>
      </c>
      <c r="D512" s="118">
        <v>4.99</v>
      </c>
      <c r="E512" s="130">
        <v>6.8178546205273499E-5</v>
      </c>
      <c r="G512" s="129">
        <v>498</v>
      </c>
      <c r="H512" s="119">
        <v>4.99</v>
      </c>
      <c r="I512" s="130">
        <v>9.9294114772249405E-5</v>
      </c>
      <c r="K512" s="129">
        <v>498</v>
      </c>
      <c r="L512" s="119">
        <v>4.99</v>
      </c>
      <c r="M512" s="130">
        <v>8.7334736715459797E-5</v>
      </c>
      <c r="O512" s="129">
        <v>498</v>
      </c>
      <c r="P512" s="119">
        <v>4.99</v>
      </c>
      <c r="Q512" s="130">
        <v>1.1760114499136799E-4</v>
      </c>
    </row>
    <row r="513" spans="3:17" x14ac:dyDescent="0.25">
      <c r="C513" s="129">
        <v>499</v>
      </c>
      <c r="D513" s="118">
        <v>5</v>
      </c>
      <c r="E513" s="130">
        <v>6.7839754457526698E-5</v>
      </c>
      <c r="G513" s="129">
        <v>499</v>
      </c>
      <c r="H513" s="119">
        <v>5</v>
      </c>
      <c r="I513" s="130">
        <v>9.8878493795695005E-5</v>
      </c>
      <c r="K513" s="129">
        <v>499</v>
      </c>
      <c r="L513" s="119">
        <v>5</v>
      </c>
      <c r="M513" s="130">
        <v>8.7115620848573203E-5</v>
      </c>
      <c r="O513" s="129">
        <v>499</v>
      </c>
      <c r="P513" s="119">
        <v>5</v>
      </c>
      <c r="Q513" s="130">
        <v>1.17632206391804E-4</v>
      </c>
    </row>
    <row r="514" spans="3:17" x14ac:dyDescent="0.25">
      <c r="C514" s="129">
        <v>500</v>
      </c>
      <c r="D514" s="118">
        <v>5.01</v>
      </c>
      <c r="E514" s="130">
        <v>6.7489477689419694E-5</v>
      </c>
      <c r="G514" s="129">
        <v>500</v>
      </c>
      <c r="H514" s="119">
        <v>5.01</v>
      </c>
      <c r="I514" s="130">
        <v>9.84446307959281E-5</v>
      </c>
      <c r="K514" s="129">
        <v>500</v>
      </c>
      <c r="L514" s="119">
        <v>5.01</v>
      </c>
      <c r="M514" s="130">
        <v>8.6897103038543401E-5</v>
      </c>
      <c r="O514" s="129">
        <v>500</v>
      </c>
      <c r="P514" s="119">
        <v>5.01</v>
      </c>
      <c r="Q514" s="130">
        <v>1.17659473497211E-4</v>
      </c>
    </row>
    <row r="515" spans="3:17" x14ac:dyDescent="0.25">
      <c r="C515" s="129">
        <v>501</v>
      </c>
      <c r="D515" s="118">
        <v>5.0199999999999996</v>
      </c>
      <c r="E515" s="130">
        <v>6.7128003388435798E-5</v>
      </c>
      <c r="G515" s="129">
        <v>501</v>
      </c>
      <c r="H515" s="119">
        <v>5.0199999999999996</v>
      </c>
      <c r="I515" s="130">
        <v>9.7992066300009095E-5</v>
      </c>
      <c r="K515" s="129">
        <v>501</v>
      </c>
      <c r="L515" s="119">
        <v>5.0199999999999996</v>
      </c>
      <c r="M515" s="130">
        <v>8.6678975791893901E-5</v>
      </c>
      <c r="O515" s="129">
        <v>501</v>
      </c>
      <c r="P515" s="119">
        <v>5.0199999999999996</v>
      </c>
      <c r="Q515" s="130">
        <v>1.17682442777446E-4</v>
      </c>
    </row>
    <row r="516" spans="3:17" x14ac:dyDescent="0.25">
      <c r="C516" s="129">
        <v>502</v>
      </c>
      <c r="D516" s="118">
        <v>5.03</v>
      </c>
      <c r="E516" s="130">
        <v>6.6755584708040903E-5</v>
      </c>
      <c r="G516" s="129">
        <v>502</v>
      </c>
      <c r="H516" s="119">
        <v>5.03</v>
      </c>
      <c r="I516" s="130">
        <v>9.7522581135314396E-5</v>
      </c>
      <c r="K516" s="129">
        <v>502</v>
      </c>
      <c r="L516" s="119">
        <v>5.03</v>
      </c>
      <c r="M516" s="130">
        <v>8.6461243953249404E-5</v>
      </c>
      <c r="O516" s="129">
        <v>502</v>
      </c>
      <c r="P516" s="119">
        <v>5.03</v>
      </c>
      <c r="Q516" s="130">
        <v>1.17701624399636E-4</v>
      </c>
    </row>
    <row r="517" spans="3:17" x14ac:dyDescent="0.25">
      <c r="C517" s="129">
        <v>503</v>
      </c>
      <c r="D517" s="118">
        <v>5.04</v>
      </c>
      <c r="E517" s="130">
        <v>6.6372506309627695E-5</v>
      </c>
      <c r="G517" s="129">
        <v>503</v>
      </c>
      <c r="H517" s="119">
        <v>5.04</v>
      </c>
      <c r="I517" s="130">
        <v>9.7035659909290497E-5</v>
      </c>
      <c r="K517" s="129">
        <v>503</v>
      </c>
      <c r="L517" s="119">
        <v>5.04</v>
      </c>
      <c r="M517" s="130">
        <v>8.6243912239571894E-5</v>
      </c>
      <c r="O517" s="129">
        <v>503</v>
      </c>
      <c r="P517" s="119">
        <v>5.04</v>
      </c>
      <c r="Q517" s="130">
        <v>1.17716722349689E-4</v>
      </c>
    </row>
    <row r="518" spans="3:17" x14ac:dyDescent="0.25">
      <c r="C518" s="129">
        <v>504</v>
      </c>
      <c r="D518" s="118">
        <v>5.05</v>
      </c>
      <c r="E518" s="130">
        <v>6.5979054799849703E-5</v>
      </c>
      <c r="G518" s="129">
        <v>504</v>
      </c>
      <c r="H518" s="119">
        <v>5.05</v>
      </c>
      <c r="I518" s="130">
        <v>9.6533068369454499E-5</v>
      </c>
      <c r="K518" s="129">
        <v>504</v>
      </c>
      <c r="L518" s="119">
        <v>5.05</v>
      </c>
      <c r="M518" s="130">
        <v>8.6026985242544104E-5</v>
      </c>
      <c r="O518" s="129">
        <v>504</v>
      </c>
      <c r="P518" s="119">
        <v>5.05</v>
      </c>
      <c r="Q518" s="130">
        <v>1.17727932626334E-4</v>
      </c>
    </row>
    <row r="519" spans="3:17" x14ac:dyDescent="0.25">
      <c r="C519" s="129">
        <v>505</v>
      </c>
      <c r="D519" s="118">
        <v>5.0599999999999996</v>
      </c>
      <c r="E519" s="130">
        <v>6.5575518446825599E-5</v>
      </c>
      <c r="G519" s="129">
        <v>505</v>
      </c>
      <c r="H519" s="119">
        <v>5.0599999999999996</v>
      </c>
      <c r="I519" s="130">
        <v>9.6014358626359504E-5</v>
      </c>
      <c r="K519" s="129">
        <v>505</v>
      </c>
      <c r="L519" s="119">
        <v>5.0599999999999996</v>
      </c>
      <c r="M519" s="130">
        <v>8.5810467430912194E-5</v>
      </c>
      <c r="O519" s="129">
        <v>505</v>
      </c>
      <c r="P519" s="119">
        <v>5.0599999999999996</v>
      </c>
      <c r="Q519" s="130">
        <v>1.17735328176975E-4</v>
      </c>
    </row>
    <row r="520" spans="3:17" x14ac:dyDescent="0.25">
      <c r="C520" s="129">
        <v>506</v>
      </c>
      <c r="D520" s="118">
        <v>5.07</v>
      </c>
      <c r="E520" s="130">
        <v>6.5162186903116299E-5</v>
      </c>
      <c r="G520" s="129">
        <v>506</v>
      </c>
      <c r="H520" s="119">
        <v>5.07</v>
      </c>
      <c r="I520" s="130">
        <v>9.5481151921641502E-5</v>
      </c>
      <c r="K520" s="129">
        <v>506</v>
      </c>
      <c r="L520" s="119">
        <v>5.07</v>
      </c>
      <c r="M520" s="130">
        <v>8.5594363152785506E-5</v>
      </c>
      <c r="O520" s="129">
        <v>506</v>
      </c>
      <c r="P520" s="119">
        <v>5.07</v>
      </c>
      <c r="Q520" s="130">
        <v>1.17738730935775E-4</v>
      </c>
    </row>
    <row r="521" spans="3:17" x14ac:dyDescent="0.25">
      <c r="C521" s="129">
        <v>507</v>
      </c>
      <c r="D521" s="118">
        <v>5.08</v>
      </c>
      <c r="E521" s="130">
        <v>6.4739350935554601E-5</v>
      </c>
      <c r="G521" s="129">
        <v>507</v>
      </c>
      <c r="H521" s="119">
        <v>5.08</v>
      </c>
      <c r="I521" s="130">
        <v>9.4933195601421596E-5</v>
      </c>
      <c r="K521" s="129">
        <v>507</v>
      </c>
      <c r="L521" s="119">
        <v>5.08</v>
      </c>
      <c r="M521" s="130">
        <v>8.5378676637898104E-5</v>
      </c>
      <c r="O521" s="129">
        <v>507</v>
      </c>
      <c r="P521" s="119">
        <v>5.08</v>
      </c>
      <c r="Q521" s="130">
        <v>1.1773859196552401E-4</v>
      </c>
    </row>
    <row r="522" spans="3:17" x14ac:dyDescent="0.25">
      <c r="C522" s="129">
        <v>508</v>
      </c>
      <c r="D522" s="118">
        <v>5.09</v>
      </c>
      <c r="E522" s="130">
        <v>6.4307367177212401E-5</v>
      </c>
      <c r="G522" s="129">
        <v>508</v>
      </c>
      <c r="H522" s="119">
        <v>5.09</v>
      </c>
      <c r="I522" s="130">
        <v>9.4371833401899204E-5</v>
      </c>
      <c r="K522" s="129">
        <v>508</v>
      </c>
      <c r="L522" s="119">
        <v>5.09</v>
      </c>
      <c r="M522" s="130">
        <v>8.5163411999825801E-5</v>
      </c>
      <c r="O522" s="129">
        <v>508</v>
      </c>
      <c r="P522" s="119">
        <v>5.09</v>
      </c>
      <c r="Q522" s="130">
        <v>1.17734455524049E-4</v>
      </c>
    </row>
    <row r="523" spans="3:17" x14ac:dyDescent="0.25">
      <c r="C523" s="129">
        <v>509</v>
      </c>
      <c r="D523" s="118">
        <v>5.0999999999999996</v>
      </c>
      <c r="E523" s="130">
        <v>6.3866589104669494E-5</v>
      </c>
      <c r="G523" s="129">
        <v>509</v>
      </c>
      <c r="H523" s="119">
        <v>5.0999999999999996</v>
      </c>
      <c r="I523" s="130">
        <v>9.3797139114222498E-5</v>
      </c>
      <c r="K523" s="129">
        <v>509</v>
      </c>
      <c r="L523" s="119">
        <v>5.0999999999999996</v>
      </c>
      <c r="M523" s="130">
        <v>8.4948573238166706E-5</v>
      </c>
      <c r="O523" s="129">
        <v>509</v>
      </c>
      <c r="P523" s="119">
        <v>5.0999999999999996</v>
      </c>
      <c r="Q523" s="130">
        <v>1.1772684294221601E-4</v>
      </c>
    </row>
    <row r="524" spans="3:17" x14ac:dyDescent="0.25">
      <c r="C524" s="129">
        <v>510</v>
      </c>
      <c r="D524" s="118">
        <v>5.1100000000000003</v>
      </c>
      <c r="E524" s="130">
        <v>6.3417197809662794E-5</v>
      </c>
      <c r="G524" s="129">
        <v>510</v>
      </c>
      <c r="H524" s="119">
        <v>5.1100000000000003</v>
      </c>
      <c r="I524" s="130">
        <v>9.3210043195828001E-5</v>
      </c>
      <c r="K524" s="129">
        <v>510</v>
      </c>
      <c r="L524" s="119">
        <v>5.1100000000000003</v>
      </c>
      <c r="M524" s="130">
        <v>8.4734164240680903E-5</v>
      </c>
      <c r="O524" s="129">
        <v>510</v>
      </c>
      <c r="P524" s="119">
        <v>5.1100000000000003</v>
      </c>
      <c r="Q524" s="130">
        <v>1.17715422862877E-4</v>
      </c>
    </row>
    <row r="525" spans="3:17" x14ac:dyDescent="0.25">
      <c r="C525" s="129">
        <v>511</v>
      </c>
      <c r="D525" s="118">
        <v>5.12</v>
      </c>
      <c r="E525" s="130">
        <v>6.2959486000443101E-5</v>
      </c>
      <c r="G525" s="129">
        <v>511</v>
      </c>
      <c r="H525" s="119">
        <v>5.12</v>
      </c>
      <c r="I525" s="130">
        <v>9.2611079781967204E-5</v>
      </c>
      <c r="K525" s="129">
        <v>511</v>
      </c>
      <c r="L525" s="119">
        <v>5.12</v>
      </c>
      <c r="M525" s="130">
        <v>8.45201887853953E-5</v>
      </c>
      <c r="O525" s="129">
        <v>511</v>
      </c>
      <c r="P525" s="119">
        <v>5.12</v>
      </c>
      <c r="Q525" s="130">
        <v>1.17700407671807E-4</v>
      </c>
    </row>
    <row r="526" spans="3:17" x14ac:dyDescent="0.25">
      <c r="C526" s="129">
        <v>512</v>
      </c>
      <c r="D526" s="118">
        <v>5.13</v>
      </c>
      <c r="E526" s="130">
        <v>6.2493746243363801E-5</v>
      </c>
      <c r="G526" s="129">
        <v>512</v>
      </c>
      <c r="H526" s="119">
        <v>5.13</v>
      </c>
      <c r="I526" s="130">
        <v>9.20006282581468E-5</v>
      </c>
      <c r="K526" s="129">
        <v>512</v>
      </c>
      <c r="L526" s="119">
        <v>5.13</v>
      </c>
      <c r="M526" s="130">
        <v>8.4306650542668402E-5</v>
      </c>
      <c r="O526" s="129">
        <v>512</v>
      </c>
      <c r="P526" s="119">
        <v>5.13</v>
      </c>
      <c r="Q526" s="130">
        <v>1.17681868817842E-4</v>
      </c>
    </row>
    <row r="527" spans="3:17" x14ac:dyDescent="0.25">
      <c r="C527" s="129">
        <v>513</v>
      </c>
      <c r="D527" s="118">
        <v>5.14</v>
      </c>
      <c r="E527" s="130">
        <v>6.2020439377234499E-5</v>
      </c>
      <c r="G527" s="129">
        <v>513</v>
      </c>
      <c r="H527" s="119">
        <v>5.14</v>
      </c>
      <c r="I527" s="130">
        <v>9.1379818950131105E-5</v>
      </c>
      <c r="K527" s="129">
        <v>513</v>
      </c>
      <c r="L527" s="119">
        <v>5.14</v>
      </c>
      <c r="M527" s="130">
        <v>8.4093553077214096E-5</v>
      </c>
      <c r="O527" s="129">
        <v>513</v>
      </c>
      <c r="P527" s="119">
        <v>5.14</v>
      </c>
      <c r="Q527" s="130">
        <v>1.1765960988772E-4</v>
      </c>
    </row>
    <row r="528" spans="3:17" x14ac:dyDescent="0.25">
      <c r="C528" s="129">
        <v>514</v>
      </c>
      <c r="D528" s="118">
        <v>5.15</v>
      </c>
      <c r="E528" s="130">
        <v>6.1539783291688206E-5</v>
      </c>
      <c r="G528" s="129">
        <v>514</v>
      </c>
      <c r="H528" s="119">
        <v>5.15</v>
      </c>
      <c r="I528" s="130">
        <v>9.0748493251654506E-5</v>
      </c>
      <c r="K528" s="129">
        <v>514</v>
      </c>
      <c r="L528" s="119">
        <v>5.15</v>
      </c>
      <c r="M528" s="130">
        <v>8.3880899850100103E-5</v>
      </c>
      <c r="O528" s="129">
        <v>514</v>
      </c>
      <c r="P528" s="119">
        <v>5.15</v>
      </c>
      <c r="Q528" s="130">
        <v>1.1763411572884801E-4</v>
      </c>
    </row>
    <row r="529" spans="3:17" x14ac:dyDescent="0.25">
      <c r="C529" s="129">
        <v>515</v>
      </c>
      <c r="D529" s="118">
        <v>5.16</v>
      </c>
      <c r="E529" s="130">
        <v>6.1051988845873899E-5</v>
      </c>
      <c r="G529" s="129">
        <v>515</v>
      </c>
      <c r="H529" s="119">
        <v>5.16</v>
      </c>
      <c r="I529" s="130">
        <v>9.0108058221348205E-5</v>
      </c>
      <c r="K529" s="129">
        <v>515</v>
      </c>
      <c r="L529" s="119">
        <v>5.16</v>
      </c>
      <c r="M529" s="130">
        <v>8.3668755907601296E-5</v>
      </c>
      <c r="O529" s="129">
        <v>515</v>
      </c>
      <c r="P529" s="119">
        <v>5.16</v>
      </c>
      <c r="Q529" s="130">
        <v>1.1760491795056201E-4</v>
      </c>
    </row>
    <row r="530" spans="3:17" x14ac:dyDescent="0.25">
      <c r="C530" s="129">
        <v>516</v>
      </c>
      <c r="D530" s="118">
        <v>5.17</v>
      </c>
      <c r="E530" s="130">
        <v>6.05573489546898E-5</v>
      </c>
      <c r="G530" s="129">
        <v>516</v>
      </c>
      <c r="H530" s="119">
        <v>5.17</v>
      </c>
      <c r="I530" s="130">
        <v>8.9766826948312596E-5</v>
      </c>
      <c r="K530" s="129">
        <v>516</v>
      </c>
      <c r="L530" s="119">
        <v>5.17</v>
      </c>
      <c r="M530" s="130">
        <v>8.3457237923144901E-5</v>
      </c>
      <c r="O530" s="129">
        <v>516</v>
      </c>
      <c r="P530" s="119">
        <v>5.17</v>
      </c>
      <c r="Q530" s="130">
        <v>1.17572482867553E-4</v>
      </c>
    </row>
    <row r="531" spans="3:17" x14ac:dyDescent="0.25">
      <c r="C531" s="129">
        <v>517</v>
      </c>
      <c r="D531" s="118">
        <v>5.18</v>
      </c>
      <c r="E531" s="130">
        <v>6.0056452357471199E-5</v>
      </c>
      <c r="G531" s="129">
        <v>517</v>
      </c>
      <c r="H531" s="119">
        <v>5.18</v>
      </c>
      <c r="I531" s="130">
        <v>8.9591532262357605E-5</v>
      </c>
      <c r="K531" s="129">
        <v>517</v>
      </c>
      <c r="L531" s="119">
        <v>5.18</v>
      </c>
      <c r="M531" s="130">
        <v>8.3246171197463997E-5</v>
      </c>
      <c r="O531" s="129">
        <v>517</v>
      </c>
      <c r="P531" s="119">
        <v>5.18</v>
      </c>
      <c r="Q531" s="130">
        <v>1.17536573657459E-4</v>
      </c>
    </row>
    <row r="532" spans="3:17" x14ac:dyDescent="0.25">
      <c r="C532" s="129">
        <v>518</v>
      </c>
      <c r="D532" s="118">
        <v>5.19</v>
      </c>
      <c r="E532" s="130">
        <v>5.9549306588144502E-5</v>
      </c>
      <c r="G532" s="129">
        <v>518</v>
      </c>
      <c r="H532" s="119">
        <v>5.19</v>
      </c>
      <c r="I532" s="130">
        <v>8.9398208448564399E-5</v>
      </c>
      <c r="K532" s="129">
        <v>518</v>
      </c>
      <c r="L532" s="119">
        <v>5.19</v>
      </c>
      <c r="M532" s="130">
        <v>8.3035558826492304E-5</v>
      </c>
      <c r="O532" s="129">
        <v>518</v>
      </c>
      <c r="P532" s="119">
        <v>5.19</v>
      </c>
      <c r="Q532" s="130">
        <v>1.17497286299773E-4</v>
      </c>
    </row>
    <row r="533" spans="3:17" x14ac:dyDescent="0.25">
      <c r="C533" s="129">
        <v>519</v>
      </c>
      <c r="D533" s="118">
        <v>5.2</v>
      </c>
      <c r="E533" s="130">
        <v>5.9140576832908797E-5</v>
      </c>
      <c r="G533" s="129">
        <v>519</v>
      </c>
      <c r="H533" s="119">
        <v>5.2</v>
      </c>
      <c r="I533" s="130">
        <v>8.9186403676723501E-5</v>
      </c>
      <c r="K533" s="129">
        <v>519</v>
      </c>
      <c r="L533" s="119">
        <v>5.2</v>
      </c>
      <c r="M533" s="130">
        <v>8.2825403811614295E-5</v>
      </c>
      <c r="O533" s="129">
        <v>519</v>
      </c>
      <c r="P533" s="119">
        <v>5.2</v>
      </c>
      <c r="Q533" s="130">
        <v>1.17454825350368E-4</v>
      </c>
    </row>
    <row r="534" spans="3:17" x14ac:dyDescent="0.25">
      <c r="C534" s="129">
        <v>520</v>
      </c>
      <c r="D534" s="118">
        <v>5.21</v>
      </c>
      <c r="E534" s="130">
        <v>5.8970992005872398E-5</v>
      </c>
      <c r="G534" s="129">
        <v>520</v>
      </c>
      <c r="H534" s="119">
        <v>5.21</v>
      </c>
      <c r="I534" s="130">
        <v>8.8957397989491497E-5</v>
      </c>
      <c r="K534" s="129">
        <v>520</v>
      </c>
      <c r="L534" s="119">
        <v>5.21</v>
      </c>
      <c r="M534" s="130">
        <v>8.2615709061455094E-5</v>
      </c>
      <c r="O534" s="129">
        <v>520</v>
      </c>
      <c r="P534" s="119">
        <v>5.21</v>
      </c>
      <c r="Q534" s="130">
        <v>1.1740886611547501E-4</v>
      </c>
    </row>
    <row r="535" spans="3:17" x14ac:dyDescent="0.25">
      <c r="C535" s="129">
        <v>521</v>
      </c>
      <c r="D535" s="118">
        <v>5.22</v>
      </c>
      <c r="E535" s="130">
        <v>5.8789634100783799E-5</v>
      </c>
      <c r="G535" s="129">
        <v>521</v>
      </c>
      <c r="H535" s="119">
        <v>5.22</v>
      </c>
      <c r="I535" s="130">
        <v>8.8711122817682997E-5</v>
      </c>
      <c r="K535" s="129">
        <v>521</v>
      </c>
      <c r="L535" s="119">
        <v>5.22</v>
      </c>
      <c r="M535" s="130">
        <v>8.2406477393643805E-5</v>
      </c>
      <c r="O535" s="129">
        <v>521</v>
      </c>
      <c r="P535" s="119">
        <v>5.22</v>
      </c>
      <c r="Q535" s="130">
        <v>1.17359984110452E-4</v>
      </c>
    </row>
    <row r="536" spans="3:17" x14ac:dyDescent="0.25">
      <c r="C536" s="129">
        <v>522</v>
      </c>
      <c r="D536" s="118">
        <v>5.23</v>
      </c>
      <c r="E536" s="130">
        <v>5.8596752788104001E-5</v>
      </c>
      <c r="G536" s="129">
        <v>522</v>
      </c>
      <c r="H536" s="119">
        <v>5.23</v>
      </c>
      <c r="I536" s="130">
        <v>8.8448441416353303E-5</v>
      </c>
      <c r="K536" s="129">
        <v>522</v>
      </c>
      <c r="L536" s="119">
        <v>5.23</v>
      </c>
      <c r="M536" s="130">
        <v>8.2197711536541397E-5</v>
      </c>
      <c r="O536" s="129">
        <v>522</v>
      </c>
      <c r="P536" s="119">
        <v>5.23</v>
      </c>
      <c r="Q536" s="130">
        <v>1.17307711118537E-4</v>
      </c>
    </row>
    <row r="537" spans="3:17" x14ac:dyDescent="0.25">
      <c r="C537" s="129">
        <v>523</v>
      </c>
      <c r="D537" s="118">
        <v>5.24</v>
      </c>
      <c r="E537" s="130">
        <v>5.8392599917037901E-5</v>
      </c>
      <c r="G537" s="129">
        <v>523</v>
      </c>
      <c r="H537" s="119">
        <v>5.24</v>
      </c>
      <c r="I537" s="130">
        <v>8.8169741955504999E-5</v>
      </c>
      <c r="K537" s="129">
        <v>523</v>
      </c>
      <c r="L537" s="119">
        <v>5.24</v>
      </c>
      <c r="M537" s="130">
        <v>8.1989414130936497E-5</v>
      </c>
      <c r="O537" s="129">
        <v>523</v>
      </c>
      <c r="P537" s="119">
        <v>5.24</v>
      </c>
      <c r="Q537" s="130">
        <v>1.1725235751196701E-4</v>
      </c>
    </row>
    <row r="538" spans="3:17" x14ac:dyDescent="0.25">
      <c r="C538" s="129">
        <v>524</v>
      </c>
      <c r="D538" s="118">
        <v>5.25</v>
      </c>
      <c r="E538" s="130">
        <v>5.81774292735646E-5</v>
      </c>
      <c r="G538" s="129">
        <v>524</v>
      </c>
      <c r="H538" s="119">
        <v>5.25</v>
      </c>
      <c r="I538" s="130">
        <v>8.7875391141594802E-5</v>
      </c>
      <c r="K538" s="129">
        <v>524</v>
      </c>
      <c r="L538" s="119">
        <v>5.25</v>
      </c>
      <c r="M538" s="130">
        <v>8.1781587731716697E-5</v>
      </c>
      <c r="O538" s="129">
        <v>524</v>
      </c>
      <c r="P538" s="119">
        <v>5.25</v>
      </c>
      <c r="Q538" s="130">
        <v>1.17193926250267E-4</v>
      </c>
    </row>
    <row r="539" spans="3:17" x14ac:dyDescent="0.25">
      <c r="C539" s="129">
        <v>525</v>
      </c>
      <c r="D539" s="118">
        <v>5.26</v>
      </c>
      <c r="E539" s="130">
        <v>5.7951496343746697E-5</v>
      </c>
      <c r="G539" s="129">
        <v>525</v>
      </c>
      <c r="H539" s="119">
        <v>5.26</v>
      </c>
      <c r="I539" s="130">
        <v>8.7566312816563595E-5</v>
      </c>
      <c r="K539" s="129">
        <v>525</v>
      </c>
      <c r="L539" s="119">
        <v>5.26</v>
      </c>
      <c r="M539" s="130">
        <v>8.15742348095034E-5</v>
      </c>
      <c r="O539" s="129">
        <v>525</v>
      </c>
      <c r="P539" s="119">
        <v>5.26</v>
      </c>
      <c r="Q539" s="130">
        <v>1.17132257302866E-4</v>
      </c>
    </row>
    <row r="540" spans="3:17" x14ac:dyDescent="0.25">
      <c r="C540" s="129">
        <v>526</v>
      </c>
      <c r="D540" s="118">
        <v>5.27</v>
      </c>
      <c r="E540" s="130">
        <v>5.7715058082394999E-5</v>
      </c>
      <c r="G540" s="129">
        <v>526</v>
      </c>
      <c r="H540" s="119">
        <v>5.27</v>
      </c>
      <c r="I540" s="130">
        <v>8.7242333981425404E-5</v>
      </c>
      <c r="K540" s="129">
        <v>526</v>
      </c>
      <c r="L540" s="119">
        <v>5.27</v>
      </c>
      <c r="M540" s="130">
        <v>8.1367357752261201E-5</v>
      </c>
      <c r="O540" s="129">
        <v>526</v>
      </c>
      <c r="P540" s="119">
        <v>5.27</v>
      </c>
      <c r="Q540" s="130">
        <v>1.1706782143347701E-4</v>
      </c>
    </row>
    <row r="541" spans="3:17" x14ac:dyDescent="0.25">
      <c r="C541" s="129">
        <v>527</v>
      </c>
      <c r="D541" s="118">
        <v>5.28</v>
      </c>
      <c r="E541" s="130">
        <v>5.7468372687155502E-5</v>
      </c>
      <c r="G541" s="129">
        <v>527</v>
      </c>
      <c r="H541" s="119">
        <v>5.28</v>
      </c>
      <c r="I541" s="130">
        <v>8.6904873442319197E-5</v>
      </c>
      <c r="K541" s="129">
        <v>527</v>
      </c>
      <c r="L541" s="119">
        <v>5.28</v>
      </c>
      <c r="M541" s="130">
        <v>8.11609588668815E-5</v>
      </c>
      <c r="O541" s="129">
        <v>527</v>
      </c>
      <c r="P541" s="119">
        <v>5.28</v>
      </c>
      <c r="Q541" s="130">
        <v>1.1700016545202199E-4</v>
      </c>
    </row>
    <row r="542" spans="3:17" x14ac:dyDescent="0.25">
      <c r="C542" s="129">
        <v>528</v>
      </c>
      <c r="D542" s="118">
        <v>5.29</v>
      </c>
      <c r="E542" s="130">
        <v>5.7211699378070903E-5</v>
      </c>
      <c r="G542" s="129">
        <v>528</v>
      </c>
      <c r="H542" s="119">
        <v>5.29</v>
      </c>
      <c r="I542" s="130">
        <v>8.6553583592578E-5</v>
      </c>
      <c r="K542" s="129">
        <v>528</v>
      </c>
      <c r="L542" s="119">
        <v>5.29</v>
      </c>
      <c r="M542" s="130">
        <v>8.0955040380729495E-5</v>
      </c>
      <c r="O542" s="129">
        <v>528</v>
      </c>
      <c r="P542" s="119">
        <v>5.29</v>
      </c>
      <c r="Q542" s="130">
        <v>1.16929710304244E-4</v>
      </c>
    </row>
    <row r="543" spans="3:17" x14ac:dyDescent="0.25">
      <c r="C543" s="129">
        <v>529</v>
      </c>
      <c r="D543" s="118">
        <v>5.3</v>
      </c>
      <c r="E543" s="130">
        <v>5.6945298182673598E-5</v>
      </c>
      <c r="G543" s="129">
        <v>529</v>
      </c>
      <c r="H543" s="119">
        <v>5.3</v>
      </c>
      <c r="I543" s="130">
        <v>8.6189435988800602E-5</v>
      </c>
      <c r="K543" s="129">
        <v>529</v>
      </c>
      <c r="L543" s="119">
        <v>5.3</v>
      </c>
      <c r="M543" s="130">
        <v>8.0749604443171698E-5</v>
      </c>
      <c r="O543" s="129">
        <v>529</v>
      </c>
      <c r="P543" s="119">
        <v>5.3</v>
      </c>
      <c r="Q543" s="130">
        <v>1.1685627837190601E-4</v>
      </c>
    </row>
    <row r="544" spans="3:17" x14ac:dyDescent="0.25">
      <c r="C544" s="129">
        <v>530</v>
      </c>
      <c r="D544" s="118">
        <v>5.31</v>
      </c>
      <c r="E544" s="130">
        <v>5.6669448379225102E-5</v>
      </c>
      <c r="G544" s="129">
        <v>530</v>
      </c>
      <c r="H544" s="119">
        <v>5.31</v>
      </c>
      <c r="I544" s="130">
        <v>8.5812851238051995E-5</v>
      </c>
      <c r="K544" s="129">
        <v>530</v>
      </c>
      <c r="L544" s="119">
        <v>5.31</v>
      </c>
      <c r="M544" s="130">
        <v>8.0544653127072695E-5</v>
      </c>
      <c r="O544" s="129">
        <v>530</v>
      </c>
      <c r="P544" s="119">
        <v>5.31</v>
      </c>
      <c r="Q544" s="130">
        <v>1.16779902218276E-4</v>
      </c>
    </row>
    <row r="545" spans="3:17" x14ac:dyDescent="0.25">
      <c r="C545" s="129">
        <v>531</v>
      </c>
      <c r="D545" s="118">
        <v>5.32</v>
      </c>
      <c r="E545" s="130">
        <v>5.6384483164594103E-5</v>
      </c>
      <c r="G545" s="129">
        <v>531</v>
      </c>
      <c r="H545" s="119">
        <v>5.32</v>
      </c>
      <c r="I545" s="130">
        <v>8.5423975443767899E-5</v>
      </c>
      <c r="K545" s="129">
        <v>531</v>
      </c>
      <c r="L545" s="119">
        <v>5.32</v>
      </c>
      <c r="M545" s="130">
        <v>8.0340188430263194E-5</v>
      </c>
      <c r="O545" s="129">
        <v>531</v>
      </c>
      <c r="P545" s="119">
        <v>5.32</v>
      </c>
      <c r="Q545" s="130">
        <v>1.16700843227835E-4</v>
      </c>
    </row>
    <row r="546" spans="3:17" x14ac:dyDescent="0.25">
      <c r="C546" s="129">
        <v>532</v>
      </c>
      <c r="D546" s="118">
        <v>5.33</v>
      </c>
      <c r="E546" s="130">
        <v>5.6090583828654597E-5</v>
      </c>
      <c r="G546" s="129">
        <v>532</v>
      </c>
      <c r="H546" s="119">
        <v>5.33</v>
      </c>
      <c r="I546" s="130">
        <v>8.5024090010537494E-5</v>
      </c>
      <c r="K546" s="129">
        <v>532</v>
      </c>
      <c r="L546" s="119">
        <v>5.33</v>
      </c>
      <c r="M546" s="130">
        <v>8.01362521785351E-5</v>
      </c>
      <c r="O546" s="129">
        <v>532</v>
      </c>
      <c r="P546" s="119">
        <v>5.33</v>
      </c>
      <c r="Q546" s="130">
        <v>1.16618756741034E-4</v>
      </c>
    </row>
    <row r="547" spans="3:17" x14ac:dyDescent="0.25">
      <c r="C547" s="129">
        <v>533</v>
      </c>
      <c r="D547" s="118">
        <v>5.34</v>
      </c>
      <c r="E547" s="130">
        <v>5.5788011664553101E-5</v>
      </c>
      <c r="G547" s="129">
        <v>533</v>
      </c>
      <c r="H547" s="119">
        <v>5.34</v>
      </c>
      <c r="I547" s="130">
        <v>8.4612875069882098E-5</v>
      </c>
      <c r="K547" s="129">
        <v>533</v>
      </c>
      <c r="L547" s="119">
        <v>5.34</v>
      </c>
      <c r="M547" s="130">
        <v>7.9932974235673694E-5</v>
      </c>
      <c r="O547" s="129">
        <v>533</v>
      </c>
      <c r="P547" s="119">
        <v>5.34</v>
      </c>
      <c r="Q547" s="130">
        <v>1.16534163045918E-4</v>
      </c>
    </row>
    <row r="548" spans="3:17" x14ac:dyDescent="0.25">
      <c r="C548" s="129">
        <v>534</v>
      </c>
      <c r="D548" s="118">
        <v>5.35</v>
      </c>
      <c r="E548" s="130">
        <v>5.5477027773430099E-5</v>
      </c>
      <c r="G548" s="129">
        <v>534</v>
      </c>
      <c r="H548" s="119">
        <v>5.35</v>
      </c>
      <c r="I548" s="130">
        <v>8.4191200433622899E-5</v>
      </c>
      <c r="K548" s="129">
        <v>534</v>
      </c>
      <c r="L548" s="119">
        <v>5.35</v>
      </c>
      <c r="M548" s="130">
        <v>7.9730186100153297E-5</v>
      </c>
      <c r="O548" s="129">
        <v>534</v>
      </c>
      <c r="P548" s="119">
        <v>5.35</v>
      </c>
      <c r="Q548" s="130">
        <v>1.1644667093919001E-4</v>
      </c>
    </row>
    <row r="549" spans="3:17" x14ac:dyDescent="0.25">
      <c r="C549" s="129">
        <v>535</v>
      </c>
      <c r="D549" s="118">
        <v>5.36</v>
      </c>
      <c r="E549" s="130">
        <v>5.51578928833578E-5</v>
      </c>
      <c r="G549" s="129">
        <v>535</v>
      </c>
      <c r="H549" s="119">
        <v>5.36</v>
      </c>
      <c r="I549" s="130">
        <v>8.3759640503249406E-5</v>
      </c>
      <c r="K549" s="129">
        <v>535</v>
      </c>
      <c r="L549" s="119">
        <v>5.36</v>
      </c>
      <c r="M549" s="130">
        <v>7.9527889509411101E-5</v>
      </c>
      <c r="O549" s="129">
        <v>535</v>
      </c>
      <c r="P549" s="119">
        <v>5.36</v>
      </c>
      <c r="Q549" s="130">
        <v>1.16356536441252E-4</v>
      </c>
    </row>
    <row r="550" spans="3:17" x14ac:dyDescent="0.25">
      <c r="C550" s="129">
        <v>536</v>
      </c>
      <c r="D550" s="118">
        <v>5.37</v>
      </c>
      <c r="E550" s="130">
        <v>5.48308782940476E-5</v>
      </c>
      <c r="G550" s="129">
        <v>536</v>
      </c>
      <c r="H550" s="119">
        <v>5.37</v>
      </c>
      <c r="I550" s="130">
        <v>8.3318237613503503E-5</v>
      </c>
      <c r="K550" s="129">
        <v>536</v>
      </c>
      <c r="L550" s="119">
        <v>5.37</v>
      </c>
      <c r="M550" s="130">
        <v>7.9326086132535897E-5</v>
      </c>
      <c r="O550" s="129">
        <v>536</v>
      </c>
      <c r="P550" s="119">
        <v>5.37</v>
      </c>
      <c r="Q550" s="130">
        <v>1.1626378261197199E-4</v>
      </c>
    </row>
    <row r="551" spans="3:17" x14ac:dyDescent="0.25">
      <c r="C551" s="129">
        <v>537</v>
      </c>
      <c r="D551" s="118">
        <v>5.38</v>
      </c>
      <c r="E551" s="130">
        <v>5.4496396200366299E-5</v>
      </c>
      <c r="G551" s="129">
        <v>537</v>
      </c>
      <c r="H551" s="119">
        <v>5.38</v>
      </c>
      <c r="I551" s="130">
        <v>8.2868035050223202E-5</v>
      </c>
      <c r="K551" s="129">
        <v>537</v>
      </c>
      <c r="L551" s="119">
        <v>5.38</v>
      </c>
      <c r="M551" s="130">
        <v>7.9124777571591001E-5</v>
      </c>
      <c r="O551" s="129">
        <v>537</v>
      </c>
      <c r="P551" s="119">
        <v>5.38</v>
      </c>
      <c r="Q551" s="130">
        <v>1.16168257581942E-4</v>
      </c>
    </row>
    <row r="552" spans="3:17" x14ac:dyDescent="0.25">
      <c r="C552" s="129">
        <v>538</v>
      </c>
      <c r="D552" s="118">
        <v>5.39</v>
      </c>
      <c r="E552" s="130">
        <v>5.4154552563244703E-5</v>
      </c>
      <c r="G552" s="129">
        <v>538</v>
      </c>
      <c r="H552" s="119">
        <v>5.39</v>
      </c>
      <c r="I552" s="130">
        <v>8.2409167573847705E-5</v>
      </c>
      <c r="K552" s="129">
        <v>538</v>
      </c>
      <c r="L552" s="119">
        <v>5.39</v>
      </c>
      <c r="M552" s="130">
        <v>7.8923965362915897E-5</v>
      </c>
      <c r="O552" s="129">
        <v>538</v>
      </c>
      <c r="P552" s="119">
        <v>5.39</v>
      </c>
      <c r="Q552" s="130">
        <v>1.16070383863764E-4</v>
      </c>
    </row>
    <row r="553" spans="3:17" x14ac:dyDescent="0.25">
      <c r="C553" s="129">
        <v>539</v>
      </c>
      <c r="D553" s="118">
        <v>5.4</v>
      </c>
      <c r="E553" s="130">
        <v>5.3805604942111098E-5</v>
      </c>
      <c r="G553" s="129">
        <v>539</v>
      </c>
      <c r="H553" s="119">
        <v>5.4</v>
      </c>
      <c r="I553" s="130">
        <v>8.1941902695930897E-5</v>
      </c>
      <c r="K553" s="129">
        <v>539</v>
      </c>
      <c r="L553" s="119">
        <v>5.4</v>
      </c>
      <c r="M553" s="130">
        <v>7.87236509784007E-5</v>
      </c>
      <c r="O553" s="129">
        <v>539</v>
      </c>
      <c r="P553" s="119">
        <v>5.4</v>
      </c>
      <c r="Q553" s="130">
        <v>1.15969741374532E-4</v>
      </c>
    </row>
    <row r="554" spans="3:17" x14ac:dyDescent="0.25">
      <c r="C554" s="129">
        <v>540</v>
      </c>
      <c r="D554" s="118">
        <v>5.41</v>
      </c>
      <c r="E554" s="130">
        <v>5.34498096942237E-5</v>
      </c>
      <c r="G554" s="129">
        <v>540</v>
      </c>
      <c r="H554" s="119">
        <v>5.41</v>
      </c>
      <c r="I554" s="130">
        <v>8.1467318716807704E-5</v>
      </c>
      <c r="K554" s="129">
        <v>540</v>
      </c>
      <c r="L554" s="119">
        <v>5.41</v>
      </c>
      <c r="M554" s="130">
        <v>7.8523835826742E-5</v>
      </c>
      <c r="O554" s="129">
        <v>540</v>
      </c>
      <c r="P554" s="119">
        <v>5.41</v>
      </c>
      <c r="Q554" s="130">
        <v>1.15866762302687E-4</v>
      </c>
    </row>
    <row r="555" spans="3:17" x14ac:dyDescent="0.25">
      <c r="C555" s="129">
        <v>541</v>
      </c>
      <c r="D555" s="118">
        <v>5.42</v>
      </c>
      <c r="E555" s="130">
        <v>5.30875912696634E-5</v>
      </c>
      <c r="G555" s="129">
        <v>541</v>
      </c>
      <c r="H555" s="119">
        <v>5.42</v>
      </c>
      <c r="I555" s="130">
        <v>8.0985380913952207E-5</v>
      </c>
      <c r="K555" s="129">
        <v>541</v>
      </c>
      <c r="L555" s="119">
        <v>5.42</v>
      </c>
      <c r="M555" s="130">
        <v>7.8363587882069002E-5</v>
      </c>
      <c r="O555" s="129">
        <v>541</v>
      </c>
      <c r="P555" s="119">
        <v>5.42</v>
      </c>
      <c r="Q555" s="130">
        <v>1.15761210737126E-4</v>
      </c>
    </row>
    <row r="556" spans="3:17" x14ac:dyDescent="0.25">
      <c r="C556" s="129">
        <v>542</v>
      </c>
      <c r="D556" s="118">
        <v>5.43</v>
      </c>
      <c r="E556" s="130">
        <v>5.2719094848401697E-5</v>
      </c>
      <c r="G556" s="129">
        <v>542</v>
      </c>
      <c r="H556" s="119">
        <v>5.43</v>
      </c>
      <c r="I556" s="130">
        <v>8.0496443855701999E-5</v>
      </c>
      <c r="K556" s="129">
        <v>542</v>
      </c>
      <c r="L556" s="119">
        <v>5.43</v>
      </c>
      <c r="M556" s="130">
        <v>7.8259156793984206E-5</v>
      </c>
      <c r="O556" s="129">
        <v>542</v>
      </c>
      <c r="P556" s="119">
        <v>5.43</v>
      </c>
      <c r="Q556" s="130">
        <v>1.1565320102074399E-4</v>
      </c>
    </row>
    <row r="557" spans="3:17" x14ac:dyDescent="0.25">
      <c r="C557" s="129">
        <v>543</v>
      </c>
      <c r="D557" s="118">
        <v>5.44</v>
      </c>
      <c r="E557" s="130">
        <v>5.2344522503642701E-5</v>
      </c>
      <c r="G557" s="129">
        <v>543</v>
      </c>
      <c r="H557" s="119">
        <v>5.44</v>
      </c>
      <c r="I557" s="130">
        <v>8.0001482904744304E-5</v>
      </c>
      <c r="K557" s="129">
        <v>543</v>
      </c>
      <c r="L557" s="119">
        <v>5.44</v>
      </c>
      <c r="M557" s="130">
        <v>7.8154268662647397E-5</v>
      </c>
      <c r="O557" s="129">
        <v>543</v>
      </c>
      <c r="P557" s="119">
        <v>5.44</v>
      </c>
      <c r="Q557" s="130">
        <v>1.1554287700711299E-4</v>
      </c>
    </row>
    <row r="558" spans="3:17" x14ac:dyDescent="0.25">
      <c r="C558" s="129">
        <v>544</v>
      </c>
      <c r="D558" s="118">
        <v>5.45</v>
      </c>
      <c r="E558" s="130">
        <v>5.1964192187358299E-5</v>
      </c>
      <c r="G558" s="129">
        <v>544</v>
      </c>
      <c r="H558" s="119">
        <v>5.45</v>
      </c>
      <c r="I558" s="130">
        <v>7.9500564383302606E-5</v>
      </c>
      <c r="K558" s="129">
        <v>544</v>
      </c>
      <c r="L558" s="119">
        <v>5.45</v>
      </c>
      <c r="M558" s="130">
        <v>7.8048933368121706E-5</v>
      </c>
      <c r="O558" s="129">
        <v>544</v>
      </c>
      <c r="P558" s="119">
        <v>5.45</v>
      </c>
      <c r="Q558" s="130">
        <v>1.15429978579666E-4</v>
      </c>
    </row>
    <row r="559" spans="3:17" x14ac:dyDescent="0.25">
      <c r="C559" s="129">
        <v>545</v>
      </c>
      <c r="D559" s="118">
        <v>5.46</v>
      </c>
      <c r="E559" s="130">
        <v>5.1578480110561299E-5</v>
      </c>
      <c r="G559" s="129">
        <v>545</v>
      </c>
      <c r="H559" s="119">
        <v>5.46</v>
      </c>
      <c r="I559" s="130">
        <v>7.8993991904348501E-5</v>
      </c>
      <c r="K559" s="129">
        <v>545</v>
      </c>
      <c r="L559" s="119">
        <v>5.46</v>
      </c>
      <c r="M559" s="130">
        <v>7.7943160661085397E-5</v>
      </c>
      <c r="O559" s="129">
        <v>545</v>
      </c>
      <c r="P559" s="119">
        <v>5.46</v>
      </c>
      <c r="Q559" s="130">
        <v>1.15315016623984E-4</v>
      </c>
    </row>
    <row r="560" spans="3:17" x14ac:dyDescent="0.25">
      <c r="C560" s="129">
        <v>546</v>
      </c>
      <c r="D560" s="118">
        <v>5.47</v>
      </c>
      <c r="E560" s="130">
        <v>5.1400380828087302E-5</v>
      </c>
      <c r="G560" s="129">
        <v>546</v>
      </c>
      <c r="H560" s="119">
        <v>5.47</v>
      </c>
      <c r="I560" s="130">
        <v>7.8482501494190804E-5</v>
      </c>
      <c r="K560" s="129">
        <v>546</v>
      </c>
      <c r="L560" s="119">
        <v>5.47</v>
      </c>
      <c r="M560" s="130">
        <v>7.7836960164336105E-5</v>
      </c>
      <c r="O560" s="129">
        <v>546</v>
      </c>
      <c r="P560" s="119">
        <v>5.47</v>
      </c>
      <c r="Q560" s="130">
        <v>1.15197532265753E-4</v>
      </c>
    </row>
    <row r="561" spans="3:17" x14ac:dyDescent="0.25">
      <c r="C561" s="129">
        <v>547</v>
      </c>
      <c r="D561" s="118">
        <v>5.48</v>
      </c>
      <c r="E561" s="130">
        <v>5.1383363459288998E-5</v>
      </c>
      <c r="G561" s="129">
        <v>547</v>
      </c>
      <c r="H561" s="119">
        <v>5.48</v>
      </c>
      <c r="I561" s="130">
        <v>7.7966529222664395E-5</v>
      </c>
      <c r="K561" s="129">
        <v>547</v>
      </c>
      <c r="L561" s="119">
        <v>5.48</v>
      </c>
      <c r="M561" s="130">
        <v>7.7730341374269404E-5</v>
      </c>
      <c r="O561" s="129">
        <v>547</v>
      </c>
      <c r="P561" s="119">
        <v>5.48</v>
      </c>
      <c r="Q561" s="130">
        <v>1.1507790147912201E-4</v>
      </c>
    </row>
    <row r="562" spans="3:17" x14ac:dyDescent="0.25">
      <c r="C562" s="129">
        <v>548</v>
      </c>
      <c r="D562" s="118">
        <v>5.49</v>
      </c>
      <c r="E562" s="130">
        <v>5.1361697522616E-5</v>
      </c>
      <c r="G562" s="129">
        <v>548</v>
      </c>
      <c r="H562" s="119">
        <v>5.49</v>
      </c>
      <c r="I562" s="130">
        <v>7.7446190927355201E-5</v>
      </c>
      <c r="K562" s="129">
        <v>548</v>
      </c>
      <c r="L562" s="119">
        <v>5.49</v>
      </c>
      <c r="M562" s="130">
        <v>7.7623313662352397E-5</v>
      </c>
      <c r="O562" s="129">
        <v>548</v>
      </c>
      <c r="P562" s="119">
        <v>5.49</v>
      </c>
      <c r="Q562" s="130">
        <v>1.1495597900465E-4</v>
      </c>
    </row>
    <row r="563" spans="3:17" x14ac:dyDescent="0.25">
      <c r="C563" s="129">
        <v>549</v>
      </c>
      <c r="D563" s="118">
        <v>5.5</v>
      </c>
      <c r="E563" s="130">
        <v>5.1335401378608202E-5</v>
      </c>
      <c r="G563" s="129">
        <v>549</v>
      </c>
      <c r="H563" s="119">
        <v>5.5</v>
      </c>
      <c r="I563" s="130">
        <v>7.6921909102159103E-5</v>
      </c>
      <c r="K563" s="129">
        <v>549</v>
      </c>
      <c r="L563" s="119">
        <v>5.5</v>
      </c>
      <c r="M563" s="130">
        <v>7.7515886276576995E-5</v>
      </c>
      <c r="O563" s="129">
        <v>549</v>
      </c>
      <c r="P563" s="119">
        <v>5.5</v>
      </c>
      <c r="Q563" s="130">
        <v>1.14831798914742E-4</v>
      </c>
    </row>
    <row r="564" spans="3:17" x14ac:dyDescent="0.25">
      <c r="C564" s="129">
        <v>550</v>
      </c>
      <c r="D564" s="118">
        <v>5.51</v>
      </c>
      <c r="E564" s="130">
        <v>5.1304631698873598E-5</v>
      </c>
      <c r="G564" s="129">
        <v>550</v>
      </c>
      <c r="H564" s="119">
        <v>5.51</v>
      </c>
      <c r="I564" s="130">
        <v>7.6394575326612198E-5</v>
      </c>
      <c r="K564" s="129">
        <v>550</v>
      </c>
      <c r="L564" s="119">
        <v>5.51</v>
      </c>
      <c r="M564" s="130">
        <v>7.7408068342901001E-5</v>
      </c>
      <c r="O564" s="129">
        <v>550</v>
      </c>
      <c r="P564" s="119">
        <v>5.51</v>
      </c>
      <c r="Q564" s="130">
        <v>1.14705567515199E-4</v>
      </c>
    </row>
    <row r="565" spans="3:17" x14ac:dyDescent="0.25">
      <c r="C565" s="129">
        <v>551</v>
      </c>
      <c r="D565" s="118">
        <v>5.52</v>
      </c>
      <c r="E565" s="130">
        <v>5.1269276959670902E-5</v>
      </c>
      <c r="G565" s="129">
        <v>551</v>
      </c>
      <c r="H565" s="119">
        <v>5.52</v>
      </c>
      <c r="I565" s="130">
        <v>7.5939987787038097E-5</v>
      </c>
      <c r="K565" s="129">
        <v>551</v>
      </c>
      <c r="L565" s="119">
        <v>5.52</v>
      </c>
      <c r="M565" s="130">
        <v>7.7299868866677506E-5</v>
      </c>
      <c r="O565" s="129">
        <v>551</v>
      </c>
      <c r="P565" s="119">
        <v>5.52</v>
      </c>
      <c r="Q565" s="130">
        <v>1.14576982503555E-4</v>
      </c>
    </row>
    <row r="566" spans="3:17" x14ac:dyDescent="0.25">
      <c r="C566" s="129">
        <v>552</v>
      </c>
      <c r="D566" s="118">
        <v>5.53</v>
      </c>
      <c r="E566" s="130">
        <v>5.1229619636354E-5</v>
      </c>
      <c r="G566" s="129">
        <v>552</v>
      </c>
      <c r="H566" s="119">
        <v>5.53</v>
      </c>
      <c r="I566" s="130">
        <v>7.5720536892367993E-5</v>
      </c>
      <c r="K566" s="129">
        <v>552</v>
      </c>
      <c r="L566" s="119">
        <v>5.53</v>
      </c>
      <c r="M566" s="130">
        <v>7.7191296734062994E-5</v>
      </c>
      <c r="O566" s="129">
        <v>552</v>
      </c>
      <c r="P566" s="119">
        <v>5.53</v>
      </c>
      <c r="Q566" s="130">
        <v>1.14446558448962E-4</v>
      </c>
    </row>
    <row r="567" spans="3:17" x14ac:dyDescent="0.25">
      <c r="C567" s="129">
        <v>553</v>
      </c>
      <c r="D567" s="118">
        <v>5.54</v>
      </c>
      <c r="E567" s="130">
        <v>5.1185429841902901E-5</v>
      </c>
      <c r="G567" s="129">
        <v>553</v>
      </c>
      <c r="H567" s="119">
        <v>5.54</v>
      </c>
      <c r="I567" s="130">
        <v>7.5498680486809006E-5</v>
      </c>
      <c r="K567" s="129">
        <v>553</v>
      </c>
      <c r="L567" s="119">
        <v>5.54</v>
      </c>
      <c r="M567" s="130">
        <v>7.7082360713421106E-5</v>
      </c>
      <c r="O567" s="129">
        <v>553</v>
      </c>
      <c r="P567" s="119">
        <v>5.54</v>
      </c>
      <c r="Q567" s="130">
        <v>1.14313856384129E-4</v>
      </c>
    </row>
    <row r="568" spans="3:17" x14ac:dyDescent="0.25">
      <c r="C568" s="129">
        <v>554</v>
      </c>
      <c r="D568" s="118">
        <v>5.55</v>
      </c>
      <c r="E568" s="130">
        <v>5.1137103604804798E-5</v>
      </c>
      <c r="G568" s="129">
        <v>554</v>
      </c>
      <c r="H568" s="119">
        <v>5.55</v>
      </c>
      <c r="I568" s="130">
        <v>7.5274471137211599E-5</v>
      </c>
      <c r="K568" s="129">
        <v>554</v>
      </c>
      <c r="L568" s="119">
        <v>5.55</v>
      </c>
      <c r="M568" s="130">
        <v>7.6973069456703799E-5</v>
      </c>
      <c r="O568" s="129">
        <v>554</v>
      </c>
      <c r="P568" s="119">
        <v>5.55</v>
      </c>
      <c r="Q568" s="130">
        <v>1.1417920791946101E-4</v>
      </c>
    </row>
    <row r="569" spans="3:17" x14ac:dyDescent="0.25">
      <c r="C569" s="129">
        <v>555</v>
      </c>
      <c r="D569" s="118">
        <v>5.56</v>
      </c>
      <c r="E569" s="130">
        <v>5.10843505848955E-5</v>
      </c>
      <c r="G569" s="129">
        <v>555</v>
      </c>
      <c r="H569" s="119">
        <v>5.56</v>
      </c>
      <c r="I569" s="130">
        <v>7.5048295677880404E-5</v>
      </c>
      <c r="K569" s="129">
        <v>555</v>
      </c>
      <c r="L569" s="119">
        <v>5.56</v>
      </c>
      <c r="M569" s="130">
        <v>7.6863431500825304E-5</v>
      </c>
      <c r="O569" s="129">
        <v>555</v>
      </c>
      <c r="P569" s="119">
        <v>5.56</v>
      </c>
      <c r="Q569" s="130">
        <v>1.14042512649128E-4</v>
      </c>
    </row>
    <row r="570" spans="3:17" x14ac:dyDescent="0.25">
      <c r="C570" s="129">
        <v>556</v>
      </c>
      <c r="D570" s="118">
        <v>5.57</v>
      </c>
      <c r="E570" s="130">
        <v>5.1027530890036601E-5</v>
      </c>
      <c r="G570" s="129">
        <v>556</v>
      </c>
      <c r="H570" s="119">
        <v>5.57</v>
      </c>
      <c r="I570" s="130">
        <v>7.4820054368227495E-5</v>
      </c>
      <c r="K570" s="129">
        <v>556</v>
      </c>
      <c r="L570" s="119">
        <v>5.57</v>
      </c>
      <c r="M570" s="130">
        <v>7.6753455269015401E-5</v>
      </c>
      <c r="O570" s="129">
        <v>556</v>
      </c>
      <c r="P570" s="119">
        <v>5.57</v>
      </c>
      <c r="Q570" s="130">
        <v>1.1390376751622801E-4</v>
      </c>
    </row>
    <row r="571" spans="3:17" x14ac:dyDescent="0.25">
      <c r="C571" s="129">
        <v>557</v>
      </c>
      <c r="D571" s="118">
        <v>5.58</v>
      </c>
      <c r="E571" s="130">
        <v>5.0966439297342101E-5</v>
      </c>
      <c r="G571" s="129">
        <v>557</v>
      </c>
      <c r="H571" s="119">
        <v>5.58</v>
      </c>
      <c r="I571" s="130">
        <v>7.45896079981338E-5</v>
      </c>
      <c r="K571" s="129">
        <v>557</v>
      </c>
      <c r="L571" s="119">
        <v>5.58</v>
      </c>
      <c r="M571" s="130">
        <v>7.6643294027812004E-5</v>
      </c>
      <c r="O571" s="129">
        <v>557</v>
      </c>
      <c r="P571" s="119">
        <v>5.58</v>
      </c>
      <c r="Q571" s="130">
        <v>1.13763200744216E-4</v>
      </c>
    </row>
    <row r="572" spans="3:17" x14ac:dyDescent="0.25">
      <c r="C572" s="129">
        <v>558</v>
      </c>
      <c r="D572" s="118">
        <v>5.59</v>
      </c>
      <c r="E572" s="130">
        <v>5.0901352866270098E-5</v>
      </c>
      <c r="G572" s="129">
        <v>558</v>
      </c>
      <c r="H572" s="119">
        <v>5.59</v>
      </c>
      <c r="I572" s="130">
        <v>7.4357006629595601E-5</v>
      </c>
      <c r="K572" s="129">
        <v>558</v>
      </c>
      <c r="L572" s="119">
        <v>5.59</v>
      </c>
      <c r="M572" s="130">
        <v>7.6532863572138907E-5</v>
      </c>
      <c r="O572" s="129">
        <v>558</v>
      </c>
      <c r="P572" s="119">
        <v>5.59</v>
      </c>
      <c r="Q572" s="130">
        <v>1.1362050474207299E-4</v>
      </c>
    </row>
    <row r="573" spans="3:17" x14ac:dyDescent="0.25">
      <c r="C573" s="129">
        <v>559</v>
      </c>
      <c r="D573" s="118">
        <v>5.6</v>
      </c>
      <c r="E573" s="130">
        <v>5.0832145936476198E-5</v>
      </c>
      <c r="G573" s="129">
        <v>559</v>
      </c>
      <c r="H573" s="119">
        <v>5.6</v>
      </c>
      <c r="I573" s="130">
        <v>7.4122518830549899E-5</v>
      </c>
      <c r="K573" s="129">
        <v>559</v>
      </c>
      <c r="L573" s="119">
        <v>5.6</v>
      </c>
      <c r="M573" s="130">
        <v>7.6422117663271698E-5</v>
      </c>
      <c r="O573" s="129">
        <v>559</v>
      </c>
      <c r="P573" s="119">
        <v>5.6</v>
      </c>
      <c r="Q573" s="130">
        <v>1.1347616561371E-4</v>
      </c>
    </row>
    <row r="574" spans="3:17" x14ac:dyDescent="0.25">
      <c r="C574" s="129">
        <v>560</v>
      </c>
      <c r="D574" s="118">
        <v>5.61</v>
      </c>
      <c r="E574" s="130">
        <v>5.0759024114097098E-5</v>
      </c>
      <c r="G574" s="129">
        <v>560</v>
      </c>
      <c r="H574" s="119">
        <v>5.61</v>
      </c>
      <c r="I574" s="130">
        <v>7.3886258175686102E-5</v>
      </c>
      <c r="K574" s="129">
        <v>560</v>
      </c>
      <c r="L574" s="119">
        <v>5.61</v>
      </c>
      <c r="M574" s="130">
        <v>7.6311064296094797E-5</v>
      </c>
      <c r="O574" s="129">
        <v>560</v>
      </c>
      <c r="P574" s="119">
        <v>5.61</v>
      </c>
      <c r="Q574" s="130">
        <v>1.1332977880730901E-4</v>
      </c>
    </row>
    <row r="575" spans="3:17" x14ac:dyDescent="0.25">
      <c r="C575" s="129">
        <v>561</v>
      </c>
      <c r="D575" s="118">
        <v>5.62</v>
      </c>
      <c r="E575" s="130">
        <v>5.0681926191455397E-5</v>
      </c>
      <c r="G575" s="129">
        <v>561</v>
      </c>
      <c r="H575" s="119">
        <v>5.62</v>
      </c>
      <c r="I575" s="130">
        <v>7.3647983122350396E-5</v>
      </c>
      <c r="K575" s="129">
        <v>561</v>
      </c>
      <c r="L575" s="119">
        <v>5.62</v>
      </c>
      <c r="M575" s="130">
        <v>7.6199711358327895E-5</v>
      </c>
      <c r="O575" s="129">
        <v>561</v>
      </c>
      <c r="P575" s="119">
        <v>5.62</v>
      </c>
      <c r="Q575" s="130">
        <v>1.13181647723493E-4</v>
      </c>
    </row>
    <row r="576" spans="3:17" x14ac:dyDescent="0.25">
      <c r="C576" s="129">
        <v>562</v>
      </c>
      <c r="D576" s="118">
        <v>5.63</v>
      </c>
      <c r="E576" s="130">
        <v>5.0601001583064502E-5</v>
      </c>
      <c r="G576" s="129">
        <v>562</v>
      </c>
      <c r="H576" s="119">
        <v>5.63</v>
      </c>
      <c r="I576" s="130">
        <v>7.3407741302719998E-5</v>
      </c>
      <c r="K576" s="129">
        <v>562</v>
      </c>
      <c r="L576" s="119">
        <v>5.63</v>
      </c>
      <c r="M576" s="130">
        <v>7.6088066631801999E-5</v>
      </c>
      <c r="O576" s="129">
        <v>562</v>
      </c>
      <c r="P576" s="119">
        <v>5.63</v>
      </c>
      <c r="Q576" s="130">
        <v>1.1303168649464001E-4</v>
      </c>
    </row>
    <row r="577" spans="3:17" x14ac:dyDescent="0.25">
      <c r="C577" s="129">
        <v>563</v>
      </c>
      <c r="D577" s="118">
        <v>5.64</v>
      </c>
      <c r="E577" s="130">
        <v>5.0516237732495001E-5</v>
      </c>
      <c r="G577" s="129">
        <v>563</v>
      </c>
      <c r="H577" s="119">
        <v>5.64</v>
      </c>
      <c r="I577" s="130">
        <v>7.3165676726983094E-5</v>
      </c>
      <c r="K577" s="129">
        <v>563</v>
      </c>
      <c r="L577" s="119">
        <v>5.64</v>
      </c>
      <c r="M577" s="130">
        <v>7.5976137793719501E-5</v>
      </c>
      <c r="O577" s="129">
        <v>563</v>
      </c>
      <c r="P577" s="119">
        <v>5.64</v>
      </c>
      <c r="Q577" s="130">
        <v>1.12879883086983E-4</v>
      </c>
    </row>
    <row r="578" spans="3:17" x14ac:dyDescent="0.25">
      <c r="C578" s="129">
        <v>564</v>
      </c>
      <c r="D578" s="118">
        <v>5.65</v>
      </c>
      <c r="E578" s="130">
        <v>5.0427743797846099E-5</v>
      </c>
      <c r="G578" s="129">
        <v>564</v>
      </c>
      <c r="H578" s="119">
        <v>5.65</v>
      </c>
      <c r="I578" s="130">
        <v>7.2922129336874494E-5</v>
      </c>
      <c r="K578" s="129">
        <v>564</v>
      </c>
      <c r="L578" s="119">
        <v>5.65</v>
      </c>
      <c r="M578" s="130">
        <v>7.5863932417903699E-5</v>
      </c>
      <c r="O578" s="129">
        <v>564</v>
      </c>
      <c r="P578" s="119">
        <v>5.65</v>
      </c>
      <c r="Q578" s="130">
        <v>1.12726461696893E-4</v>
      </c>
    </row>
    <row r="579" spans="3:17" x14ac:dyDescent="0.25">
      <c r="C579" s="129">
        <v>565</v>
      </c>
      <c r="D579" s="118">
        <v>5.66</v>
      </c>
      <c r="E579" s="130">
        <v>5.03355394379321E-5</v>
      </c>
      <c r="G579" s="129">
        <v>565</v>
      </c>
      <c r="H579" s="119">
        <v>5.66</v>
      </c>
      <c r="I579" s="130">
        <v>7.2676748729400101E-5</v>
      </c>
      <c r="K579" s="129">
        <v>565</v>
      </c>
      <c r="L579" s="119">
        <v>5.66</v>
      </c>
      <c r="M579" s="130">
        <v>7.5751457976031895E-5</v>
      </c>
      <c r="O579" s="129">
        <v>565</v>
      </c>
      <c r="P579" s="119">
        <v>5.66</v>
      </c>
      <c r="Q579" s="130">
        <v>1.12571122515104E-4</v>
      </c>
    </row>
    <row r="580" spans="3:17" x14ac:dyDescent="0.25">
      <c r="C580" s="129">
        <v>566</v>
      </c>
      <c r="D580" s="118">
        <v>5.67</v>
      </c>
      <c r="E580" s="130">
        <v>5.0239710106914898E-5</v>
      </c>
      <c r="G580" s="129">
        <v>566</v>
      </c>
      <c r="H580" s="119">
        <v>5.67</v>
      </c>
      <c r="I580" s="130">
        <v>7.2429580183770907E-5</v>
      </c>
      <c r="K580" s="129">
        <v>566</v>
      </c>
      <c r="L580" s="119">
        <v>5.67</v>
      </c>
      <c r="M580" s="130">
        <v>7.5638721838859E-5</v>
      </c>
      <c r="O580" s="129">
        <v>566</v>
      </c>
      <c r="P580" s="119">
        <v>5.67</v>
      </c>
      <c r="Q580" s="130">
        <v>1.1241433389416701E-4</v>
      </c>
    </row>
    <row r="581" spans="3:17" x14ac:dyDescent="0.25">
      <c r="C581" s="129">
        <v>567</v>
      </c>
      <c r="D581" s="118">
        <v>5.68</v>
      </c>
      <c r="E581" s="130">
        <v>5.0140290663234798E-5</v>
      </c>
      <c r="G581" s="129">
        <v>567</v>
      </c>
      <c r="H581" s="119">
        <v>5.68</v>
      </c>
      <c r="I581" s="130">
        <v>7.2180668392793603E-5</v>
      </c>
      <c r="K581" s="129">
        <v>567</v>
      </c>
      <c r="L581" s="119">
        <v>5.68</v>
      </c>
      <c r="M581" s="130">
        <v>7.5525731277422696E-5</v>
      </c>
      <c r="O581" s="129">
        <v>567</v>
      </c>
      <c r="P581" s="119">
        <v>5.68</v>
      </c>
      <c r="Q581" s="130">
        <v>1.12255704161793E-4</v>
      </c>
    </row>
    <row r="582" spans="3:17" x14ac:dyDescent="0.25">
      <c r="C582" s="129">
        <v>568</v>
      </c>
      <c r="D582" s="118">
        <v>5.69</v>
      </c>
      <c r="E582" s="130">
        <v>5.0037359972601398E-5</v>
      </c>
      <c r="G582" s="129">
        <v>568</v>
      </c>
      <c r="H582" s="119">
        <v>5.69</v>
      </c>
      <c r="I582" s="130">
        <v>7.19304978190155E-5</v>
      </c>
      <c r="K582" s="129">
        <v>568</v>
      </c>
      <c r="L582" s="119">
        <v>5.69</v>
      </c>
      <c r="M582" s="130">
        <v>7.5412493464245298E-5</v>
      </c>
      <c r="O582" s="129">
        <v>568</v>
      </c>
      <c r="P582" s="119">
        <v>5.69</v>
      </c>
      <c r="Q582" s="130">
        <v>1.12099616329491E-4</v>
      </c>
    </row>
    <row r="583" spans="3:17" x14ac:dyDescent="0.25">
      <c r="C583" s="129">
        <v>569</v>
      </c>
      <c r="D583" s="118">
        <v>5.7</v>
      </c>
      <c r="E583" s="130">
        <v>4.9930950550828802E-5</v>
      </c>
      <c r="G583" s="129">
        <v>569</v>
      </c>
      <c r="H583" s="119">
        <v>5.7</v>
      </c>
      <c r="I583" s="130">
        <v>7.1678697903030899E-5</v>
      </c>
      <c r="K583" s="129">
        <v>569</v>
      </c>
      <c r="L583" s="119">
        <v>5.7</v>
      </c>
      <c r="M583" s="130">
        <v>7.5299015474510696E-5</v>
      </c>
      <c r="O583" s="129">
        <v>569</v>
      </c>
      <c r="P583" s="119">
        <v>5.7</v>
      </c>
      <c r="Q583" s="130">
        <v>1.12140601439915E-4</v>
      </c>
    </row>
    <row r="584" spans="3:17" x14ac:dyDescent="0.25">
      <c r="C584" s="129">
        <v>570</v>
      </c>
      <c r="D584" s="118">
        <v>5.71</v>
      </c>
      <c r="E584" s="130">
        <v>4.9821152301381497E-5</v>
      </c>
      <c r="G584" s="129">
        <v>570</v>
      </c>
      <c r="H584" s="119">
        <v>5.71</v>
      </c>
      <c r="I584" s="130">
        <v>7.1425279787211006E-5</v>
      </c>
      <c r="K584" s="129">
        <v>570</v>
      </c>
      <c r="L584" s="119">
        <v>5.71</v>
      </c>
      <c r="M584" s="130">
        <v>7.5185304287240295E-5</v>
      </c>
      <c r="O584" s="129">
        <v>570</v>
      </c>
      <c r="P584" s="119">
        <v>5.71</v>
      </c>
      <c r="Q584" s="130">
        <v>1.12178507437269E-4</v>
      </c>
    </row>
    <row r="585" spans="3:17" x14ac:dyDescent="0.25">
      <c r="C585" s="129">
        <v>571</v>
      </c>
      <c r="D585" s="118">
        <v>5.72</v>
      </c>
      <c r="E585" s="130">
        <v>4.9707977379578601E-5</v>
      </c>
      <c r="G585" s="129">
        <v>571</v>
      </c>
      <c r="H585" s="119">
        <v>5.72</v>
      </c>
      <c r="I585" s="130">
        <v>7.1170285908977697E-5</v>
      </c>
      <c r="K585" s="129">
        <v>571</v>
      </c>
      <c r="L585" s="119">
        <v>5.72</v>
      </c>
      <c r="M585" s="130">
        <v>7.5071366786444899E-5</v>
      </c>
      <c r="O585" s="129">
        <v>571</v>
      </c>
      <c r="P585" s="119">
        <v>5.72</v>
      </c>
      <c r="Q585" s="130">
        <v>1.12213404044235E-4</v>
      </c>
    </row>
    <row r="586" spans="3:17" x14ac:dyDescent="0.25">
      <c r="C586" s="129">
        <v>572</v>
      </c>
      <c r="D586" s="118">
        <v>5.73</v>
      </c>
      <c r="E586" s="130">
        <v>4.95915448132272E-5</v>
      </c>
      <c r="G586" s="129">
        <v>572</v>
      </c>
      <c r="H586" s="119">
        <v>5.73</v>
      </c>
      <c r="I586" s="130">
        <v>7.09140477528871E-5</v>
      </c>
      <c r="K586" s="129">
        <v>572</v>
      </c>
      <c r="L586" s="119">
        <v>5.73</v>
      </c>
      <c r="M586" s="130">
        <v>7.4957209762275794E-5</v>
      </c>
      <c r="O586" s="129">
        <v>572</v>
      </c>
      <c r="P586" s="119">
        <v>5.73</v>
      </c>
      <c r="Q586" s="130">
        <v>1.12245369032557E-4</v>
      </c>
    </row>
    <row r="587" spans="3:17" x14ac:dyDescent="0.25">
      <c r="C587" s="129">
        <v>573</v>
      </c>
      <c r="D587" s="118">
        <v>5.74</v>
      </c>
      <c r="E587" s="130">
        <v>4.9471827952739498E-5</v>
      </c>
      <c r="G587" s="129">
        <v>573</v>
      </c>
      <c r="H587" s="119">
        <v>5.74</v>
      </c>
      <c r="I587" s="130">
        <v>7.0656479171239602E-5</v>
      </c>
      <c r="K587" s="129">
        <v>573</v>
      </c>
      <c r="L587" s="119">
        <v>5.74</v>
      </c>
      <c r="M587" s="130">
        <v>7.4842839912152496E-5</v>
      </c>
      <c r="O587" s="129">
        <v>573</v>
      </c>
      <c r="P587" s="119">
        <v>5.74</v>
      </c>
      <c r="Q587" s="130">
        <v>1.12274295513017E-4</v>
      </c>
    </row>
    <row r="588" spans="3:17" x14ac:dyDescent="0.25">
      <c r="C588" s="129">
        <v>574</v>
      </c>
      <c r="D588" s="118">
        <v>5.75</v>
      </c>
      <c r="E588" s="130">
        <v>4.9348993448829198E-5</v>
      </c>
      <c r="G588" s="129">
        <v>574</v>
      </c>
      <c r="H588" s="119">
        <v>5.75</v>
      </c>
      <c r="I588" s="130">
        <v>7.0397453354984898E-5</v>
      </c>
      <c r="K588" s="129">
        <v>574</v>
      </c>
      <c r="L588" s="119">
        <v>5.75</v>
      </c>
      <c r="M588" s="130">
        <v>7.4728297598677899E-5</v>
      </c>
      <c r="O588" s="129">
        <v>574</v>
      </c>
      <c r="P588" s="119">
        <v>5.75</v>
      </c>
      <c r="Q588" s="130">
        <v>1.12300433288451E-4</v>
      </c>
    </row>
    <row r="589" spans="3:17" x14ac:dyDescent="0.25">
      <c r="C589" s="129">
        <v>575</v>
      </c>
      <c r="D589" s="118">
        <v>5.76</v>
      </c>
      <c r="E589" s="130">
        <v>4.9222957023190002E-5</v>
      </c>
      <c r="G589" s="129">
        <v>575</v>
      </c>
      <c r="H589" s="119">
        <v>5.76</v>
      </c>
      <c r="I589" s="130">
        <v>7.0137010564952595E-5</v>
      </c>
      <c r="K589" s="129">
        <v>575</v>
      </c>
      <c r="L589" s="119">
        <v>5.76</v>
      </c>
      <c r="M589" s="130">
        <v>7.4613702172481697E-5</v>
      </c>
      <c r="O589" s="129">
        <v>575</v>
      </c>
      <c r="P589" s="119">
        <v>5.76</v>
      </c>
      <c r="Q589" s="130">
        <v>1.12323520551292E-4</v>
      </c>
    </row>
    <row r="590" spans="3:17" x14ac:dyDescent="0.25">
      <c r="C590" s="129">
        <v>576</v>
      </c>
      <c r="D590" s="118">
        <v>5.77</v>
      </c>
      <c r="E590" s="130">
        <v>4.9093951813487997E-5</v>
      </c>
      <c r="G590" s="129">
        <v>576</v>
      </c>
      <c r="H590" s="119">
        <v>5.77</v>
      </c>
      <c r="I590" s="130">
        <v>6.9875322671754202E-5</v>
      </c>
      <c r="K590" s="129">
        <v>576</v>
      </c>
      <c r="L590" s="119">
        <v>5.77</v>
      </c>
      <c r="M590" s="130">
        <v>7.4498911844336302E-5</v>
      </c>
      <c r="O590" s="129">
        <v>576</v>
      </c>
      <c r="P590" s="119">
        <v>5.77</v>
      </c>
      <c r="Q590" s="130">
        <v>1.12343930365716E-4</v>
      </c>
    </row>
    <row r="591" spans="3:17" x14ac:dyDescent="0.25">
      <c r="C591" s="129">
        <v>577</v>
      </c>
      <c r="D591" s="118">
        <v>5.78</v>
      </c>
      <c r="E591" s="130">
        <v>4.89618167547359E-5</v>
      </c>
      <c r="G591" s="129">
        <v>577</v>
      </c>
      <c r="H591" s="119">
        <v>5.78</v>
      </c>
      <c r="I591" s="130">
        <v>6.9612601749100198E-5</v>
      </c>
      <c r="K591" s="129">
        <v>577</v>
      </c>
      <c r="L591" s="119">
        <v>5.78</v>
      </c>
      <c r="M591" s="130">
        <v>7.4383932964211701E-5</v>
      </c>
      <c r="O591" s="129">
        <v>577</v>
      </c>
      <c r="P591" s="119">
        <v>5.78</v>
      </c>
      <c r="Q591" s="130">
        <v>1.12361358174464E-4</v>
      </c>
    </row>
    <row r="592" spans="3:17" x14ac:dyDescent="0.25">
      <c r="C592" s="129">
        <v>578</v>
      </c>
      <c r="D592" s="118">
        <v>5.79</v>
      </c>
      <c r="E592" s="130">
        <v>4.8826870656464903E-5</v>
      </c>
      <c r="G592" s="129">
        <v>578</v>
      </c>
      <c r="H592" s="119">
        <v>5.79</v>
      </c>
      <c r="I592" s="130">
        <v>6.9348576101293204E-5</v>
      </c>
      <c r="K592" s="129">
        <v>578</v>
      </c>
      <c r="L592" s="119">
        <v>5.79</v>
      </c>
      <c r="M592" s="130">
        <v>7.42687717947596E-5</v>
      </c>
      <c r="O592" s="129">
        <v>578</v>
      </c>
      <c r="P592" s="119">
        <v>5.79</v>
      </c>
      <c r="Q592" s="130">
        <v>1.12376088336227E-4</v>
      </c>
    </row>
    <row r="593" spans="3:17" x14ac:dyDescent="0.25">
      <c r="C593" s="129">
        <v>579</v>
      </c>
      <c r="D593" s="118">
        <v>5.8</v>
      </c>
      <c r="E593" s="130">
        <v>4.86888693702008E-5</v>
      </c>
      <c r="G593" s="129">
        <v>579</v>
      </c>
      <c r="H593" s="119">
        <v>5.8</v>
      </c>
      <c r="I593" s="130">
        <v>6.9083283891417402E-5</v>
      </c>
      <c r="K593" s="129">
        <v>579</v>
      </c>
      <c r="L593" s="119">
        <v>5.8</v>
      </c>
      <c r="M593" s="130">
        <v>7.4153434512370494E-5</v>
      </c>
      <c r="O593" s="129">
        <v>579</v>
      </c>
      <c r="P593" s="119">
        <v>5.8</v>
      </c>
      <c r="Q593" s="130">
        <v>1.1238796772597601E-4</v>
      </c>
    </row>
    <row r="594" spans="3:17" x14ac:dyDescent="0.25">
      <c r="C594" s="129">
        <v>580</v>
      </c>
      <c r="D594" s="118">
        <v>5.81</v>
      </c>
      <c r="E594" s="130">
        <v>4.8548197384584497E-5</v>
      </c>
      <c r="G594" s="129">
        <v>580</v>
      </c>
      <c r="H594" s="119">
        <v>5.81</v>
      </c>
      <c r="I594" s="130">
        <v>6.8816762759960797E-5</v>
      </c>
      <c r="K594" s="129">
        <v>580</v>
      </c>
      <c r="L594" s="119">
        <v>5.81</v>
      </c>
      <c r="M594" s="130">
        <v>7.4037927208224299E-5</v>
      </c>
      <c r="O594" s="129">
        <v>580</v>
      </c>
      <c r="P594" s="119">
        <v>5.81</v>
      </c>
      <c r="Q594" s="130">
        <v>1.1239713311230499E-4</v>
      </c>
    </row>
    <row r="595" spans="3:17" x14ac:dyDescent="0.25">
      <c r="C595" s="129">
        <v>581</v>
      </c>
      <c r="D595" s="118">
        <v>5.82</v>
      </c>
      <c r="E595" s="130">
        <v>4.8404599420084301E-5</v>
      </c>
      <c r="G595" s="129">
        <v>581</v>
      </c>
      <c r="H595" s="119">
        <v>5.82</v>
      </c>
      <c r="I595" s="130">
        <v>6.8549440765764799E-5</v>
      </c>
      <c r="K595" s="129">
        <v>581</v>
      </c>
      <c r="L595" s="119">
        <v>5.82</v>
      </c>
      <c r="M595" s="130">
        <v>7.3922255889327903E-5</v>
      </c>
      <c r="O595" s="129">
        <v>581</v>
      </c>
      <c r="P595" s="119">
        <v>5.82</v>
      </c>
      <c r="Q595" s="130">
        <v>1.1240357396914701E-4</v>
      </c>
    </row>
    <row r="596" spans="3:17" x14ac:dyDescent="0.25">
      <c r="C596" s="129">
        <v>582</v>
      </c>
      <c r="D596" s="118">
        <v>5.83</v>
      </c>
      <c r="E596" s="130">
        <v>4.8258375608877102E-5</v>
      </c>
      <c r="G596" s="129">
        <v>582</v>
      </c>
      <c r="H596" s="119">
        <v>5.83</v>
      </c>
      <c r="I596" s="130">
        <v>6.8280990434831904E-5</v>
      </c>
      <c r="K596" s="129">
        <v>582</v>
      </c>
      <c r="L596" s="119">
        <v>5.83</v>
      </c>
      <c r="M596" s="130">
        <v>7.3806426479535299E-5</v>
      </c>
      <c r="O596" s="129">
        <v>582</v>
      </c>
      <c r="P596" s="119">
        <v>5.83</v>
      </c>
      <c r="Q596" s="130">
        <v>1.12407288381701E-4</v>
      </c>
    </row>
    <row r="597" spans="3:17" x14ac:dyDescent="0.25">
      <c r="C597" s="129">
        <v>583</v>
      </c>
      <c r="D597" s="118">
        <v>5.84</v>
      </c>
      <c r="E597" s="130">
        <v>4.8109406219044103E-5</v>
      </c>
      <c r="G597" s="129">
        <v>583</v>
      </c>
      <c r="H597" s="119">
        <v>5.84</v>
      </c>
      <c r="I597" s="130">
        <v>6.8011415892514895E-5</v>
      </c>
      <c r="K597" s="129">
        <v>583</v>
      </c>
      <c r="L597" s="119">
        <v>5.84</v>
      </c>
      <c r="M597" s="130">
        <v>7.3690444820568394E-5</v>
      </c>
      <c r="O597" s="129">
        <v>583</v>
      </c>
      <c r="P597" s="119">
        <v>5.84</v>
      </c>
      <c r="Q597" s="130">
        <v>1.1240839941601599E-4</v>
      </c>
    </row>
    <row r="598" spans="3:17" x14ac:dyDescent="0.25">
      <c r="C598" s="129">
        <v>584</v>
      </c>
      <c r="D598" s="118">
        <v>5.85</v>
      </c>
      <c r="E598" s="130">
        <v>4.7957844723053999E-5</v>
      </c>
      <c r="G598" s="129">
        <v>584</v>
      </c>
      <c r="H598" s="119">
        <v>5.85</v>
      </c>
      <c r="I598" s="130">
        <v>6.7740752779608002E-5</v>
      </c>
      <c r="K598" s="129">
        <v>584</v>
      </c>
      <c r="L598" s="119">
        <v>5.85</v>
      </c>
      <c r="M598" s="130">
        <v>7.3574316673014306E-5</v>
      </c>
      <c r="O598" s="129">
        <v>584</v>
      </c>
      <c r="P598" s="119">
        <v>5.85</v>
      </c>
      <c r="Q598" s="130">
        <v>1.12406775547949E-4</v>
      </c>
    </row>
    <row r="599" spans="3:17" x14ac:dyDescent="0.25">
      <c r="C599" s="129">
        <v>585</v>
      </c>
      <c r="D599" s="118">
        <v>5.86</v>
      </c>
      <c r="E599" s="130">
        <v>4.7803726940369102E-5</v>
      </c>
      <c r="G599" s="129">
        <v>585</v>
      </c>
      <c r="H599" s="119">
        <v>5.86</v>
      </c>
      <c r="I599" s="130">
        <v>6.7469242451514093E-5</v>
      </c>
      <c r="K599" s="129">
        <v>585</v>
      </c>
      <c r="L599" s="119">
        <v>5.86</v>
      </c>
      <c r="M599" s="130">
        <v>7.3458047717318595E-5</v>
      </c>
      <c r="O599" s="129">
        <v>585</v>
      </c>
      <c r="P599" s="119">
        <v>5.86</v>
      </c>
      <c r="Q599" s="130">
        <v>1.12402664270158E-4</v>
      </c>
    </row>
    <row r="600" spans="3:17" x14ac:dyDescent="0.25">
      <c r="C600" s="129">
        <v>586</v>
      </c>
      <c r="D600" s="118">
        <v>5.87</v>
      </c>
      <c r="E600" s="130">
        <v>4.7647039512626603E-5</v>
      </c>
      <c r="G600" s="129">
        <v>586</v>
      </c>
      <c r="H600" s="119">
        <v>5.87</v>
      </c>
      <c r="I600" s="130">
        <v>6.7196911135303204E-5</v>
      </c>
      <c r="K600" s="129">
        <v>586</v>
      </c>
      <c r="L600" s="119">
        <v>5.87</v>
      </c>
      <c r="M600" s="130">
        <v>7.3341643554764493E-5</v>
      </c>
      <c r="O600" s="129">
        <v>586</v>
      </c>
      <c r="P600" s="119">
        <v>5.87</v>
      </c>
      <c r="Q600" s="130">
        <v>1.12395813675874E-4</v>
      </c>
    </row>
    <row r="601" spans="3:17" x14ac:dyDescent="0.25">
      <c r="C601" s="129">
        <v>587</v>
      </c>
      <c r="D601" s="118">
        <v>5.88</v>
      </c>
      <c r="E601" s="130">
        <v>4.7487993956052997E-5</v>
      </c>
      <c r="G601" s="129">
        <v>587</v>
      </c>
      <c r="H601" s="119">
        <v>5.88</v>
      </c>
      <c r="I601" s="130">
        <v>6.6966132563015898E-5</v>
      </c>
      <c r="K601" s="129">
        <v>587</v>
      </c>
      <c r="L601" s="119">
        <v>5.88</v>
      </c>
      <c r="M601" s="130">
        <v>7.3225109708442598E-5</v>
      </c>
      <c r="O601" s="129">
        <v>587</v>
      </c>
      <c r="P601" s="119">
        <v>5.88</v>
      </c>
      <c r="Q601" s="130">
        <v>1.12386586374513E-4</v>
      </c>
    </row>
    <row r="602" spans="3:17" x14ac:dyDescent="0.25">
      <c r="C602" s="129">
        <v>588</v>
      </c>
      <c r="D602" s="118">
        <v>5.89</v>
      </c>
      <c r="E602" s="130">
        <v>4.7326408918922297E-5</v>
      </c>
      <c r="G602" s="129">
        <v>588</v>
      </c>
      <c r="H602" s="119">
        <v>5.89</v>
      </c>
      <c r="I602" s="130">
        <v>6.6869895687705902E-5</v>
      </c>
      <c r="K602" s="129">
        <v>588</v>
      </c>
      <c r="L602" s="119">
        <v>5.89</v>
      </c>
      <c r="M602" s="130">
        <v>7.31084516242092E-5</v>
      </c>
      <c r="O602" s="129">
        <v>588</v>
      </c>
      <c r="P602" s="119">
        <v>5.89</v>
      </c>
      <c r="Q602" s="130">
        <v>1.1237465461620399E-4</v>
      </c>
    </row>
    <row r="603" spans="3:17" x14ac:dyDescent="0.25">
      <c r="C603" s="129">
        <v>589</v>
      </c>
      <c r="D603" s="118">
        <v>5.9</v>
      </c>
      <c r="E603" s="130">
        <v>4.7162634490072299E-5</v>
      </c>
      <c r="G603" s="129">
        <v>589</v>
      </c>
      <c r="H603" s="119">
        <v>5.9</v>
      </c>
      <c r="I603" s="130">
        <v>6.67734411096076E-5</v>
      </c>
      <c r="K603" s="129">
        <v>589</v>
      </c>
      <c r="L603" s="119">
        <v>5.9</v>
      </c>
      <c r="M603" s="130">
        <v>7.2991674671633102E-5</v>
      </c>
      <c r="O603" s="129">
        <v>589</v>
      </c>
      <c r="P603" s="119">
        <v>5.9</v>
      </c>
      <c r="Q603" s="130">
        <v>1.1236038116401301E-4</v>
      </c>
    </row>
    <row r="604" spans="3:17" x14ac:dyDescent="0.25">
      <c r="C604" s="129">
        <v>590</v>
      </c>
      <c r="D604" s="118">
        <v>5.91</v>
      </c>
      <c r="E604" s="130">
        <v>4.6996450457907E-5</v>
      </c>
      <c r="G604" s="129">
        <v>590</v>
      </c>
      <c r="H604" s="119">
        <v>5.91</v>
      </c>
      <c r="I604" s="130">
        <v>6.6676774829191595E-5</v>
      </c>
      <c r="K604" s="129">
        <v>590</v>
      </c>
      <c r="L604" s="119">
        <v>5.91</v>
      </c>
      <c r="M604" s="130">
        <v>7.2874784144930202E-5</v>
      </c>
      <c r="O604" s="129">
        <v>590</v>
      </c>
      <c r="P604" s="119">
        <v>5.91</v>
      </c>
      <c r="Q604" s="130">
        <v>1.12343489487903E-4</v>
      </c>
    </row>
    <row r="605" spans="3:17" x14ac:dyDescent="0.25">
      <c r="C605" s="129">
        <v>591</v>
      </c>
      <c r="D605" s="118">
        <v>5.92</v>
      </c>
      <c r="E605" s="130">
        <v>4.6828070299355597E-5</v>
      </c>
      <c r="G605" s="129">
        <v>591</v>
      </c>
      <c r="H605" s="119">
        <v>5.92</v>
      </c>
      <c r="I605" s="130">
        <v>6.6579902764536304E-5</v>
      </c>
      <c r="K605" s="129">
        <v>591</v>
      </c>
      <c r="L605" s="119">
        <v>5.92</v>
      </c>
      <c r="M605" s="130">
        <v>7.2757785263892995E-5</v>
      </c>
      <c r="O605" s="129">
        <v>591</v>
      </c>
      <c r="P605" s="119">
        <v>5.92</v>
      </c>
      <c r="Q605" s="130">
        <v>1.12324261622778E-4</v>
      </c>
    </row>
    <row r="606" spans="3:17" x14ac:dyDescent="0.25">
      <c r="C606" s="129">
        <v>592</v>
      </c>
      <c r="D606" s="118">
        <v>5.93</v>
      </c>
      <c r="E606" s="130">
        <v>4.6657501114775703E-5</v>
      </c>
      <c r="G606" s="129">
        <v>592</v>
      </c>
      <c r="H606" s="119">
        <v>5.93</v>
      </c>
      <c r="I606" s="130">
        <v>6.6482830752376401E-5</v>
      </c>
      <c r="K606" s="129">
        <v>592</v>
      </c>
      <c r="L606" s="119">
        <v>5.93</v>
      </c>
      <c r="M606" s="130">
        <v>7.2640696190396303E-5</v>
      </c>
      <c r="O606" s="129">
        <v>592</v>
      </c>
      <c r="P606" s="119">
        <v>5.93</v>
      </c>
      <c r="Q606" s="130">
        <v>1.12302513173344E-4</v>
      </c>
    </row>
    <row r="607" spans="3:17" x14ac:dyDescent="0.25">
      <c r="C607" s="129">
        <v>593</v>
      </c>
      <c r="D607" s="118">
        <v>5.94</v>
      </c>
      <c r="E607" s="130">
        <v>4.6484717381304897E-5</v>
      </c>
      <c r="G607" s="129">
        <v>593</v>
      </c>
      <c r="H607" s="119">
        <v>5.94</v>
      </c>
      <c r="I607" s="130">
        <v>6.63855645491382E-5</v>
      </c>
      <c r="K607" s="129">
        <v>593</v>
      </c>
      <c r="L607" s="119">
        <v>5.94</v>
      </c>
      <c r="M607" s="130">
        <v>7.2523659233095301E-5</v>
      </c>
      <c r="O607" s="129">
        <v>593</v>
      </c>
      <c r="P607" s="119">
        <v>5.94</v>
      </c>
      <c r="Q607" s="130">
        <v>1.1227843824567101E-4</v>
      </c>
    </row>
    <row r="608" spans="3:17" x14ac:dyDescent="0.25">
      <c r="C608" s="129">
        <v>594</v>
      </c>
      <c r="D608" s="118">
        <v>5.95</v>
      </c>
      <c r="E608" s="130">
        <v>4.6309973905697299E-5</v>
      </c>
      <c r="G608" s="129">
        <v>594</v>
      </c>
      <c r="H608" s="119">
        <v>5.95</v>
      </c>
      <c r="I608" s="130">
        <v>6.6288109831959594E-5</v>
      </c>
      <c r="K608" s="129">
        <v>594</v>
      </c>
      <c r="L608" s="119">
        <v>5.95</v>
      </c>
      <c r="M608" s="130">
        <v>7.2406527680379302E-5</v>
      </c>
      <c r="O608" s="129">
        <v>594</v>
      </c>
      <c r="P608" s="119">
        <v>5.95</v>
      </c>
      <c r="Q608" s="130">
        <v>1.122519348869E-4</v>
      </c>
    </row>
    <row r="609" spans="3:17" x14ac:dyDescent="0.25">
      <c r="C609" s="129">
        <v>595</v>
      </c>
      <c r="D609" s="118">
        <v>5.96</v>
      </c>
      <c r="E609" s="130">
        <v>4.6133074208697503E-5</v>
      </c>
      <c r="G609" s="129">
        <v>595</v>
      </c>
      <c r="H609" s="119">
        <v>5.96</v>
      </c>
      <c r="I609" s="130">
        <v>6.6190587802413597E-5</v>
      </c>
      <c r="K609" s="129">
        <v>595</v>
      </c>
      <c r="L609" s="119">
        <v>5.96</v>
      </c>
      <c r="M609" s="130">
        <v>7.2289306474806794E-5</v>
      </c>
      <c r="O609" s="129">
        <v>595</v>
      </c>
      <c r="P609" s="119">
        <v>5.96</v>
      </c>
      <c r="Q609" s="130">
        <v>1.1222311900398801E-4</v>
      </c>
    </row>
    <row r="610" spans="3:17" x14ac:dyDescent="0.25">
      <c r="C610" s="129">
        <v>596</v>
      </c>
      <c r="D610" s="118">
        <v>5.97</v>
      </c>
      <c r="E610" s="130">
        <v>4.5954275688950598E-5</v>
      </c>
      <c r="G610" s="129">
        <v>596</v>
      </c>
      <c r="H610" s="119">
        <v>5.97</v>
      </c>
      <c r="I610" s="130">
        <v>6.6092948777518603E-5</v>
      </c>
      <c r="K610" s="129">
        <v>596</v>
      </c>
      <c r="L610" s="119">
        <v>5.97</v>
      </c>
      <c r="M610" s="130">
        <v>7.2172000488909504E-5</v>
      </c>
      <c r="O610" s="129">
        <v>596</v>
      </c>
      <c r="P610" s="119">
        <v>5.97</v>
      </c>
      <c r="Q610" s="130">
        <v>1.1219196130658599E-4</v>
      </c>
    </row>
    <row r="611" spans="3:17" x14ac:dyDescent="0.25">
      <c r="C611" s="129">
        <v>597</v>
      </c>
      <c r="D611" s="118">
        <v>5.98</v>
      </c>
      <c r="E611" s="130">
        <v>4.5773514888326701E-5</v>
      </c>
      <c r="G611" s="129">
        <v>597</v>
      </c>
      <c r="H611" s="119">
        <v>5.98</v>
      </c>
      <c r="I611" s="130">
        <v>6.5995136156254505E-5</v>
      </c>
      <c r="K611" s="129">
        <v>597</v>
      </c>
      <c r="L611" s="119">
        <v>5.98</v>
      </c>
      <c r="M611" s="130">
        <v>7.2054614526055502E-5</v>
      </c>
      <c r="O611" s="129">
        <v>597</v>
      </c>
      <c r="P611" s="119">
        <v>5.98</v>
      </c>
      <c r="Q611" s="130">
        <v>1.12158509315104E-4</v>
      </c>
    </row>
    <row r="612" spans="3:17" x14ac:dyDescent="0.25">
      <c r="C612" s="129">
        <v>598</v>
      </c>
      <c r="D612" s="118">
        <v>5.99</v>
      </c>
      <c r="E612" s="130">
        <v>4.5590806934307502E-5</v>
      </c>
      <c r="G612" s="129">
        <v>598</v>
      </c>
      <c r="H612" s="119">
        <v>5.99</v>
      </c>
      <c r="I612" s="130">
        <v>6.5897155322661494E-5</v>
      </c>
      <c r="K612" s="129">
        <v>598</v>
      </c>
      <c r="L612" s="119">
        <v>5.99</v>
      </c>
      <c r="M612" s="130">
        <v>7.1937153321300994E-5</v>
      </c>
      <c r="O612" s="129">
        <v>598</v>
      </c>
      <c r="P612" s="119">
        <v>5.99</v>
      </c>
      <c r="Q612" s="130">
        <v>1.12122796545476E-4</v>
      </c>
    </row>
    <row r="613" spans="3:17" x14ac:dyDescent="0.25">
      <c r="C613" s="129">
        <v>599</v>
      </c>
      <c r="D613" s="118">
        <v>6</v>
      </c>
      <c r="E613" s="130">
        <v>4.54063878847747E-5</v>
      </c>
      <c r="G613" s="129">
        <v>599</v>
      </c>
      <c r="H613" s="119">
        <v>6</v>
      </c>
      <c r="I613" s="130">
        <v>6.5799011586297295E-5</v>
      </c>
      <c r="K613" s="129">
        <v>599</v>
      </c>
      <c r="L613" s="119">
        <v>6</v>
      </c>
      <c r="M613" s="130">
        <v>7.1819621542242205E-5</v>
      </c>
      <c r="O613" s="129">
        <v>599</v>
      </c>
      <c r="P613" s="119">
        <v>6</v>
      </c>
      <c r="Q613" s="130">
        <v>1.1208481201587E-4</v>
      </c>
    </row>
    <row r="614" spans="3:17" x14ac:dyDescent="0.25">
      <c r="C614" s="129">
        <v>600</v>
      </c>
      <c r="D614" s="118">
        <v>6.01</v>
      </c>
      <c r="E614" s="130">
        <v>4.52200750997856E-5</v>
      </c>
      <c r="G614" s="129">
        <v>600</v>
      </c>
      <c r="H614" s="119">
        <v>6.01</v>
      </c>
      <c r="I614" s="130">
        <v>6.5700710183181602E-5</v>
      </c>
      <c r="K614" s="129">
        <v>600</v>
      </c>
      <c r="L614" s="119">
        <v>6.01</v>
      </c>
      <c r="M614" s="130">
        <v>7.1702023789839902E-5</v>
      </c>
      <c r="O614" s="129">
        <v>600</v>
      </c>
      <c r="P614" s="119">
        <v>6.01</v>
      </c>
      <c r="Q614" s="130">
        <v>1.12044642126787E-4</v>
      </c>
    </row>
    <row r="615" spans="3:17" x14ac:dyDescent="0.25">
      <c r="C615" s="129">
        <v>601</v>
      </c>
      <c r="D615" s="118">
        <v>6.02</v>
      </c>
      <c r="E615" s="130">
        <v>4.5032083679246399E-5</v>
      </c>
      <c r="G615" s="129">
        <v>601</v>
      </c>
      <c r="H615" s="119">
        <v>6.02</v>
      </c>
      <c r="I615" s="130">
        <v>6.5602256276736404E-5</v>
      </c>
      <c r="K615" s="129">
        <v>601</v>
      </c>
      <c r="L615" s="119">
        <v>6.02</v>
      </c>
      <c r="M615" s="130">
        <v>7.1584364599252995E-5</v>
      </c>
      <c r="O615" s="129">
        <v>601</v>
      </c>
      <c r="P615" s="119">
        <v>6.02</v>
      </c>
      <c r="Q615" s="130">
        <v>1.1200222733957399E-4</v>
      </c>
    </row>
    <row r="616" spans="3:17" x14ac:dyDescent="0.25">
      <c r="C616" s="129">
        <v>602</v>
      </c>
      <c r="D616" s="118">
        <v>6.03</v>
      </c>
      <c r="E616" s="130">
        <v>4.4842413285787702E-5</v>
      </c>
      <c r="G616" s="129">
        <v>602</v>
      </c>
      <c r="H616" s="119">
        <v>6.03</v>
      </c>
      <c r="I616" s="130">
        <v>6.55036549587058E-5</v>
      </c>
      <c r="K616" s="129">
        <v>602</v>
      </c>
      <c r="L616" s="119">
        <v>6.03</v>
      </c>
      <c r="M616" s="130">
        <v>7.1466648440648693E-5</v>
      </c>
      <c r="O616" s="129">
        <v>602</v>
      </c>
      <c r="P616" s="119">
        <v>6.03</v>
      </c>
      <c r="Q616" s="130">
        <v>1.1195769696243601E-4</v>
      </c>
    </row>
    <row r="617" spans="3:17" x14ac:dyDescent="0.25">
      <c r="C617" s="129">
        <v>603</v>
      </c>
      <c r="D617" s="118">
        <v>6.04</v>
      </c>
      <c r="E617" s="130">
        <v>4.4651002265536103E-5</v>
      </c>
      <c r="G617" s="129">
        <v>603</v>
      </c>
      <c r="H617" s="119">
        <v>6.04</v>
      </c>
      <c r="I617" s="130">
        <v>6.5404967213856599E-5</v>
      </c>
      <c r="K617" s="129">
        <v>603</v>
      </c>
      <c r="L617" s="119">
        <v>6.04</v>
      </c>
      <c r="M617" s="130">
        <v>7.1348879720010104E-5</v>
      </c>
      <c r="O617" s="129">
        <v>603</v>
      </c>
      <c r="P617" s="119">
        <v>6.04</v>
      </c>
      <c r="Q617" s="130">
        <v>1.1191095289628901E-4</v>
      </c>
    </row>
    <row r="618" spans="3:17" x14ac:dyDescent="0.25">
      <c r="C618" s="129">
        <v>604</v>
      </c>
      <c r="D618" s="118">
        <v>6.05</v>
      </c>
      <c r="E618" s="130">
        <v>4.4458152070981899E-5</v>
      </c>
      <c r="G618" s="129">
        <v>604</v>
      </c>
      <c r="H618" s="119">
        <v>6.05</v>
      </c>
      <c r="I618" s="130">
        <v>6.5306254049460506E-5</v>
      </c>
      <c r="K618" s="129">
        <v>604</v>
      </c>
      <c r="L618" s="119">
        <v>6.05</v>
      </c>
      <c r="M618" s="130">
        <v>7.1231062779933605E-5</v>
      </c>
      <c r="O618" s="129">
        <v>604</v>
      </c>
      <c r="P618" s="119">
        <v>6.05</v>
      </c>
      <c r="Q618" s="130">
        <v>1.11862157334914E-4</v>
      </c>
    </row>
    <row r="619" spans="3:17" x14ac:dyDescent="0.25">
      <c r="C619" s="129">
        <v>605</v>
      </c>
      <c r="D619" s="118">
        <v>6.06</v>
      </c>
      <c r="E619" s="130">
        <v>4.4263676110619103E-5</v>
      </c>
      <c r="G619" s="129">
        <v>605</v>
      </c>
      <c r="H619" s="119">
        <v>6.06</v>
      </c>
      <c r="I619" s="130">
        <v>6.5207406765516006E-5</v>
      </c>
      <c r="K619" s="129">
        <v>605</v>
      </c>
      <c r="L619" s="119">
        <v>6.06</v>
      </c>
      <c r="M619" s="130">
        <v>7.1113201900414405E-5</v>
      </c>
      <c r="O619" s="129">
        <v>605</v>
      </c>
      <c r="P619" s="119">
        <v>6.06</v>
      </c>
      <c r="Q619" s="130">
        <v>1.11811183656445E-4</v>
      </c>
    </row>
    <row r="620" spans="3:17" x14ac:dyDescent="0.25">
      <c r="C620" s="129">
        <v>606</v>
      </c>
      <c r="D620" s="118">
        <v>6.07</v>
      </c>
      <c r="E620" s="130">
        <v>4.4067664430280303E-5</v>
      </c>
      <c r="G620" s="129">
        <v>606</v>
      </c>
      <c r="H620" s="119">
        <v>6.07</v>
      </c>
      <c r="I620" s="130">
        <v>6.5108430189391394E-5</v>
      </c>
      <c r="K620" s="129">
        <v>606</v>
      </c>
      <c r="L620" s="119">
        <v>6.07</v>
      </c>
      <c r="M620" s="130">
        <v>7.0995301299625203E-5</v>
      </c>
      <c r="O620" s="129">
        <v>606</v>
      </c>
      <c r="P620" s="119">
        <v>6.07</v>
      </c>
      <c r="Q620" s="130">
        <v>1.11758216882287E-4</v>
      </c>
    </row>
    <row r="621" spans="3:17" x14ac:dyDescent="0.25">
      <c r="C621" s="129">
        <v>607</v>
      </c>
      <c r="D621" s="118">
        <v>6.08</v>
      </c>
      <c r="E621" s="130">
        <v>4.3870312275761698E-5</v>
      </c>
      <c r="G621" s="129">
        <v>607</v>
      </c>
      <c r="H621" s="119">
        <v>6.08</v>
      </c>
      <c r="I621" s="130">
        <v>6.5009329081116199E-5</v>
      </c>
      <c r="K621" s="129">
        <v>607</v>
      </c>
      <c r="L621" s="119">
        <v>6.08</v>
      </c>
      <c r="M621" s="130">
        <v>7.0877365134685704E-5</v>
      </c>
      <c r="O621" s="129">
        <v>607</v>
      </c>
      <c r="P621" s="119">
        <v>6.08</v>
      </c>
      <c r="Q621" s="130">
        <v>1.11703111937449E-4</v>
      </c>
    </row>
    <row r="622" spans="3:17" x14ac:dyDescent="0.25">
      <c r="C622" s="129">
        <v>608</v>
      </c>
      <c r="D622" s="118">
        <v>6.09</v>
      </c>
      <c r="E622" s="130">
        <v>4.36714641923088E-5</v>
      </c>
      <c r="G622" s="129">
        <v>608</v>
      </c>
      <c r="H622" s="119">
        <v>6.09</v>
      </c>
      <c r="I622" s="130">
        <v>6.4910108134236402E-5</v>
      </c>
      <c r="K622" s="129">
        <v>608</v>
      </c>
      <c r="L622" s="119">
        <v>6.09</v>
      </c>
      <c r="M622" s="130">
        <v>7.0759397502423506E-5</v>
      </c>
      <c r="O622" s="129">
        <v>608</v>
      </c>
      <c r="P622" s="119">
        <v>6.09</v>
      </c>
      <c r="Q622" s="130">
        <v>1.11646066586178E-4</v>
      </c>
    </row>
    <row r="623" spans="3:17" x14ac:dyDescent="0.25">
      <c r="C623" s="129">
        <v>609</v>
      </c>
      <c r="D623" s="118">
        <v>6.1</v>
      </c>
      <c r="E623" s="130">
        <v>4.34712728026672E-5</v>
      </c>
      <c r="G623" s="129">
        <v>609</v>
      </c>
      <c r="H623" s="119">
        <v>6.1</v>
      </c>
      <c r="I623" s="130">
        <v>6.4810771976661901E-5</v>
      </c>
      <c r="K623" s="129">
        <v>609</v>
      </c>
      <c r="L623" s="119">
        <v>6.1</v>
      </c>
      <c r="M623" s="130">
        <v>7.0641402440121501E-5</v>
      </c>
      <c r="O623" s="129">
        <v>609</v>
      </c>
      <c r="P623" s="119">
        <v>6.1</v>
      </c>
      <c r="Q623" s="130">
        <v>1.1158692739319099E-4</v>
      </c>
    </row>
    <row r="624" spans="3:17" x14ac:dyDescent="0.25">
      <c r="C624" s="129">
        <v>610</v>
      </c>
      <c r="D624" s="118">
        <v>6.11</v>
      </c>
      <c r="E624" s="130">
        <v>4.3269827361343399E-5</v>
      </c>
      <c r="G624" s="129">
        <v>610</v>
      </c>
      <c r="H624" s="119">
        <v>6.11</v>
      </c>
      <c r="I624" s="130">
        <v>6.4711325171501404E-5</v>
      </c>
      <c r="K624" s="129">
        <v>610</v>
      </c>
      <c r="L624" s="119">
        <v>6.11</v>
      </c>
      <c r="M624" s="130">
        <v>7.0523383926264995E-5</v>
      </c>
      <c r="O624" s="129">
        <v>610</v>
      </c>
      <c r="P624" s="119">
        <v>6.11</v>
      </c>
      <c r="Q624" s="130">
        <v>1.11525894762565E-4</v>
      </c>
    </row>
    <row r="625" spans="3:17" x14ac:dyDescent="0.25">
      <c r="C625" s="129">
        <v>611</v>
      </c>
      <c r="D625" s="118">
        <v>6.12</v>
      </c>
      <c r="E625" s="130">
        <v>4.3067027918644501E-5</v>
      </c>
      <c r="G625" s="129">
        <v>611</v>
      </c>
      <c r="H625" s="119">
        <v>6.12</v>
      </c>
      <c r="I625" s="130">
        <v>6.4611772217885999E-5</v>
      </c>
      <c r="K625" s="129">
        <v>611</v>
      </c>
      <c r="L625" s="119">
        <v>6.12</v>
      </c>
      <c r="M625" s="130">
        <v>7.0405391099165099E-5</v>
      </c>
      <c r="O625" s="129">
        <v>611</v>
      </c>
      <c r="P625" s="119">
        <v>6.12</v>
      </c>
      <c r="Q625" s="130">
        <v>1.11462817006303E-4</v>
      </c>
    </row>
    <row r="626" spans="3:17" x14ac:dyDescent="0.25">
      <c r="C626" s="129">
        <v>612</v>
      </c>
      <c r="D626" s="118">
        <v>6.13</v>
      </c>
      <c r="E626" s="130">
        <v>4.2863048913190399E-5</v>
      </c>
      <c r="G626" s="129">
        <v>612</v>
      </c>
      <c r="H626" s="119">
        <v>6.13</v>
      </c>
      <c r="I626" s="130">
        <v>6.4512259891998799E-5</v>
      </c>
      <c r="K626" s="129">
        <v>612</v>
      </c>
      <c r="L626" s="119">
        <v>6.13</v>
      </c>
      <c r="M626" s="130">
        <v>7.0287484066050007E-5</v>
      </c>
      <c r="O626" s="129">
        <v>612</v>
      </c>
      <c r="P626" s="119">
        <v>6.13</v>
      </c>
      <c r="Q626" s="130">
        <v>1.11397887055254E-4</v>
      </c>
    </row>
    <row r="627" spans="3:17" x14ac:dyDescent="0.25">
      <c r="C627" s="129">
        <v>613</v>
      </c>
      <c r="D627" s="118">
        <v>6.14</v>
      </c>
      <c r="E627" s="130">
        <v>4.2657922378023002E-5</v>
      </c>
      <c r="G627" s="129">
        <v>613</v>
      </c>
      <c r="H627" s="119">
        <v>6.14</v>
      </c>
      <c r="I627" s="130">
        <v>6.4412666822942396E-5</v>
      </c>
      <c r="K627" s="129">
        <v>613</v>
      </c>
      <c r="L627" s="119">
        <v>6.14</v>
      </c>
      <c r="M627" s="130">
        <v>7.0169563866980301E-5</v>
      </c>
      <c r="O627" s="129">
        <v>613</v>
      </c>
      <c r="P627" s="119">
        <v>6.14</v>
      </c>
      <c r="Q627" s="130">
        <v>1.11330965083004E-4</v>
      </c>
    </row>
    <row r="628" spans="3:17" x14ac:dyDescent="0.25">
      <c r="C628" s="129">
        <v>614</v>
      </c>
      <c r="D628" s="118">
        <v>6.15</v>
      </c>
      <c r="E628" s="130">
        <v>4.2451579383238703E-5</v>
      </c>
      <c r="G628" s="129">
        <v>614</v>
      </c>
      <c r="H628" s="119">
        <v>6.15</v>
      </c>
      <c r="I628" s="130">
        <v>6.4312979258742404E-5</v>
      </c>
      <c r="K628" s="129">
        <v>614</v>
      </c>
      <c r="L628" s="119">
        <v>6.15</v>
      </c>
      <c r="M628" s="130">
        <v>7.0051634262802202E-5</v>
      </c>
      <c r="O628" s="129">
        <v>614</v>
      </c>
      <c r="P628" s="119">
        <v>6.15</v>
      </c>
      <c r="Q628" s="130">
        <v>1.1126222643187001E-4</v>
      </c>
    </row>
    <row r="629" spans="3:17" x14ac:dyDescent="0.25">
      <c r="C629" s="129">
        <v>615</v>
      </c>
      <c r="D629" s="118">
        <v>6.16</v>
      </c>
      <c r="E629" s="130">
        <v>4.2244192175794501E-5</v>
      </c>
      <c r="G629" s="129">
        <v>615</v>
      </c>
      <c r="H629" s="119">
        <v>6.16</v>
      </c>
      <c r="I629" s="130">
        <v>6.4213201463150202E-5</v>
      </c>
      <c r="K629" s="129">
        <v>615</v>
      </c>
      <c r="L629" s="119">
        <v>6.16</v>
      </c>
      <c r="M629" s="130">
        <v>6.99336989590683E-5</v>
      </c>
      <c r="O629" s="129">
        <v>615</v>
      </c>
      <c r="P629" s="119">
        <v>6.16</v>
      </c>
      <c r="Q629" s="130">
        <v>1.11191553250394E-4</v>
      </c>
    </row>
    <row r="630" spans="3:17" x14ac:dyDescent="0.25">
      <c r="C630" s="129">
        <v>616</v>
      </c>
      <c r="D630" s="118">
        <v>6.17</v>
      </c>
      <c r="E630" s="130">
        <v>4.2035783639682902E-5</v>
      </c>
      <c r="G630" s="129">
        <v>616</v>
      </c>
      <c r="H630" s="119">
        <v>6.17</v>
      </c>
      <c r="I630" s="130">
        <v>6.4113337639805303E-5</v>
      </c>
      <c r="K630" s="129">
        <v>616</v>
      </c>
      <c r="L630" s="119">
        <v>6.17</v>
      </c>
      <c r="M630" s="130">
        <v>6.9815761606734094E-5</v>
      </c>
      <c r="O630" s="129">
        <v>616</v>
      </c>
      <c r="P630" s="119">
        <v>6.17</v>
      </c>
      <c r="Q630" s="130">
        <v>1.1111909318224E-4</v>
      </c>
    </row>
    <row r="631" spans="3:17" x14ac:dyDescent="0.25">
      <c r="C631" s="129">
        <v>617</v>
      </c>
      <c r="D631" s="118">
        <v>6.18</v>
      </c>
      <c r="E631" s="130">
        <v>4.1826291731261899E-5</v>
      </c>
      <c r="G631" s="129">
        <v>617</v>
      </c>
      <c r="H631" s="119">
        <v>6.18</v>
      </c>
      <c r="I631" s="130">
        <v>6.4013391933001094E-5</v>
      </c>
      <c r="K631" s="129">
        <v>617</v>
      </c>
      <c r="L631" s="119">
        <v>6.18</v>
      </c>
      <c r="M631" s="130">
        <v>6.9697825802837198E-5</v>
      </c>
      <c r="O631" s="129">
        <v>617</v>
      </c>
      <c r="P631" s="119">
        <v>6.18</v>
      </c>
      <c r="Q631" s="130">
        <v>1.11044760456077E-4</v>
      </c>
    </row>
    <row r="632" spans="3:17" x14ac:dyDescent="0.25">
      <c r="C632" s="129">
        <v>618</v>
      </c>
      <c r="D632" s="118">
        <v>6.19</v>
      </c>
      <c r="E632" s="130">
        <v>4.1717728428171298E-5</v>
      </c>
      <c r="G632" s="129">
        <v>618</v>
      </c>
      <c r="H632" s="119">
        <v>6.19</v>
      </c>
      <c r="I632" s="130">
        <v>6.3913368428439595E-5</v>
      </c>
      <c r="K632" s="129">
        <v>618</v>
      </c>
      <c r="L632" s="119">
        <v>6.19</v>
      </c>
      <c r="M632" s="130">
        <v>6.9579895091174797E-5</v>
      </c>
      <c r="O632" s="129">
        <v>618</v>
      </c>
      <c r="P632" s="119">
        <v>6.19</v>
      </c>
      <c r="Q632" s="130">
        <v>1.10968664919037E-4</v>
      </c>
    </row>
    <row r="633" spans="3:17" x14ac:dyDescent="0.25">
      <c r="C633" s="129">
        <v>619</v>
      </c>
      <c r="D633" s="118">
        <v>6.2</v>
      </c>
      <c r="E633" s="130">
        <v>4.1621028455999303E-5</v>
      </c>
      <c r="G633" s="129">
        <v>619</v>
      </c>
      <c r="H633" s="119">
        <v>6.2</v>
      </c>
      <c r="I633" s="130">
        <v>6.3813271153978198E-5</v>
      </c>
      <c r="K633" s="129">
        <v>619</v>
      </c>
      <c r="L633" s="119">
        <v>6.2</v>
      </c>
      <c r="M633" s="130">
        <v>6.9461972962970301E-5</v>
      </c>
      <c r="O633" s="129">
        <v>619</v>
      </c>
      <c r="P633" s="119">
        <v>6.2</v>
      </c>
      <c r="Q633" s="130">
        <v>1.10890762969964E-4</v>
      </c>
    </row>
    <row r="634" spans="3:17" x14ac:dyDescent="0.25">
      <c r="C634" s="129">
        <v>620</v>
      </c>
      <c r="D634" s="118">
        <v>6.21</v>
      </c>
      <c r="E634" s="130">
        <v>4.1522047080767602E-5</v>
      </c>
      <c r="G634" s="129">
        <v>620</v>
      </c>
      <c r="H634" s="119">
        <v>6.21</v>
      </c>
      <c r="I634" s="130">
        <v>6.3713152362988604E-5</v>
      </c>
      <c r="K634" s="129">
        <v>620</v>
      </c>
      <c r="L634" s="119">
        <v>6.21</v>
      </c>
      <c r="M634" s="130">
        <v>6.9344062857532702E-5</v>
      </c>
      <c r="O634" s="129">
        <v>620</v>
      </c>
      <c r="P634" s="119">
        <v>6.21</v>
      </c>
      <c r="Q634" s="130">
        <v>1.10811116580546E-4</v>
      </c>
    </row>
    <row r="635" spans="3:17" x14ac:dyDescent="0.25">
      <c r="C635" s="129">
        <v>621</v>
      </c>
      <c r="D635" s="118">
        <v>6.22</v>
      </c>
      <c r="E635" s="130">
        <v>4.1420605319752899E-5</v>
      </c>
      <c r="G635" s="129">
        <v>621</v>
      </c>
      <c r="H635" s="119">
        <v>6.22</v>
      </c>
      <c r="I635" s="130">
        <v>6.3613071275992394E-5</v>
      </c>
      <c r="K635" s="129">
        <v>621</v>
      </c>
      <c r="L635" s="119">
        <v>6.22</v>
      </c>
      <c r="M635" s="130">
        <v>6.92261681629096E-5</v>
      </c>
      <c r="O635" s="129">
        <v>621</v>
      </c>
      <c r="P635" s="119">
        <v>6.22</v>
      </c>
      <c r="Q635" s="130">
        <v>1.10729734388144E-4</v>
      </c>
    </row>
    <row r="636" spans="3:17" x14ac:dyDescent="0.25">
      <c r="C636" s="129">
        <v>622</v>
      </c>
      <c r="D636" s="118">
        <v>6.23</v>
      </c>
      <c r="E636" s="130">
        <v>4.1316947076822703E-5</v>
      </c>
      <c r="G636" s="129">
        <v>622</v>
      </c>
      <c r="H636" s="119">
        <v>6.23</v>
      </c>
      <c r="I636" s="130">
        <v>6.3512926770740497E-5</v>
      </c>
      <c r="K636" s="129">
        <v>622</v>
      </c>
      <c r="L636" s="119">
        <v>6.23</v>
      </c>
      <c r="M636" s="130">
        <v>6.9108292216527807E-5</v>
      </c>
      <c r="O636" s="129">
        <v>622</v>
      </c>
      <c r="P636" s="119">
        <v>6.23</v>
      </c>
      <c r="Q636" s="130">
        <v>1.1064662043543701E-4</v>
      </c>
    </row>
    <row r="637" spans="3:17" x14ac:dyDescent="0.25">
      <c r="C637" s="129">
        <v>623</v>
      </c>
      <c r="D637" s="118">
        <v>6.24</v>
      </c>
      <c r="E637" s="130">
        <v>4.1210934807582498E-5</v>
      </c>
      <c r="G637" s="129">
        <v>623</v>
      </c>
      <c r="H637" s="119">
        <v>6.24</v>
      </c>
      <c r="I637" s="130">
        <v>6.34127226627733E-5</v>
      </c>
      <c r="K637" s="129">
        <v>623</v>
      </c>
      <c r="L637" s="119">
        <v>6.24</v>
      </c>
      <c r="M637" s="130">
        <v>6.9016677398810498E-5</v>
      </c>
      <c r="O637" s="129">
        <v>623</v>
      </c>
      <c r="P637" s="119">
        <v>6.24</v>
      </c>
      <c r="Q637" s="130">
        <v>1.10561845638696E-4</v>
      </c>
    </row>
    <row r="638" spans="3:17" x14ac:dyDescent="0.25">
      <c r="C638" s="129">
        <v>624</v>
      </c>
      <c r="D638" s="118">
        <v>6.25</v>
      </c>
      <c r="E638" s="130">
        <v>4.11027698376977E-5</v>
      </c>
      <c r="G638" s="129">
        <v>624</v>
      </c>
      <c r="H638" s="119">
        <v>6.25</v>
      </c>
      <c r="I638" s="130">
        <v>6.3312462713275498E-5</v>
      </c>
      <c r="K638" s="129">
        <v>624</v>
      </c>
      <c r="L638" s="119">
        <v>6.25</v>
      </c>
      <c r="M638" s="130">
        <v>6.8964952980323099E-5</v>
      </c>
      <c r="O638" s="129">
        <v>624</v>
      </c>
      <c r="P638" s="119">
        <v>6.25</v>
      </c>
      <c r="Q638" s="130">
        <v>1.10475346089434E-4</v>
      </c>
    </row>
    <row r="639" spans="3:17" x14ac:dyDescent="0.25">
      <c r="C639" s="129">
        <v>625</v>
      </c>
      <c r="D639" s="118">
        <v>6.26</v>
      </c>
      <c r="E639" s="130">
        <v>4.0992347887481297E-5</v>
      </c>
      <c r="G639" s="129">
        <v>625</v>
      </c>
      <c r="H639" s="119">
        <v>6.26</v>
      </c>
      <c r="I639" s="130">
        <v>6.3212150629767899E-5</v>
      </c>
      <c r="K639" s="129">
        <v>625</v>
      </c>
      <c r="L639" s="119">
        <v>6.26</v>
      </c>
      <c r="M639" s="130">
        <v>6.8953210043527807E-5</v>
      </c>
      <c r="O639" s="129">
        <v>625</v>
      </c>
      <c r="P639" s="119">
        <v>6.26</v>
      </c>
      <c r="Q639" s="130">
        <v>1.10387264989345E-4</v>
      </c>
    </row>
    <row r="640" spans="3:17" x14ac:dyDescent="0.25">
      <c r="C640" s="129">
        <v>626</v>
      </c>
      <c r="D640" s="118">
        <v>6.27</v>
      </c>
      <c r="E640" s="130">
        <v>4.0879852875422202E-5</v>
      </c>
      <c r="G640" s="129">
        <v>626</v>
      </c>
      <c r="H640" s="119">
        <v>6.27</v>
      </c>
      <c r="I640" s="130">
        <v>6.3111790066791503E-5</v>
      </c>
      <c r="K640" s="129">
        <v>626</v>
      </c>
      <c r="L640" s="119">
        <v>6.27</v>
      </c>
      <c r="M640" s="130">
        <v>6.8959050329161603E-5</v>
      </c>
      <c r="O640" s="129">
        <v>626</v>
      </c>
      <c r="P640" s="119">
        <v>6.27</v>
      </c>
      <c r="Q640" s="130">
        <v>1.1029746049376099E-4</v>
      </c>
    </row>
    <row r="641" spans="3:17" x14ac:dyDescent="0.25">
      <c r="C641" s="129">
        <v>627</v>
      </c>
      <c r="D641" s="118">
        <v>6.28</v>
      </c>
      <c r="E641" s="130">
        <v>4.0765180104679997E-5</v>
      </c>
      <c r="G641" s="129">
        <v>627</v>
      </c>
      <c r="H641" s="119">
        <v>6.28</v>
      </c>
      <c r="I641" s="130">
        <v>6.3011384626580406E-5</v>
      </c>
      <c r="K641" s="129">
        <v>627</v>
      </c>
      <c r="L641" s="119">
        <v>6.28</v>
      </c>
      <c r="M641" s="130">
        <v>6.8964154325871105E-5</v>
      </c>
      <c r="O641" s="129">
        <v>627</v>
      </c>
      <c r="P641" s="119">
        <v>6.28</v>
      </c>
      <c r="Q641" s="130">
        <v>1.1020615805682E-4</v>
      </c>
    </row>
    <row r="642" spans="3:17" x14ac:dyDescent="0.25">
      <c r="C642" s="129">
        <v>628</v>
      </c>
      <c r="D642" s="118">
        <v>6.29</v>
      </c>
      <c r="E642" s="130">
        <v>4.0648529577107597E-5</v>
      </c>
      <c r="G642" s="129">
        <v>628</v>
      </c>
      <c r="H642" s="119">
        <v>6.29</v>
      </c>
      <c r="I642" s="130">
        <v>6.2910937859730001E-5</v>
      </c>
      <c r="K642" s="129">
        <v>628</v>
      </c>
      <c r="L642" s="119">
        <v>6.29</v>
      </c>
      <c r="M642" s="130">
        <v>6.8968527232227204E-5</v>
      </c>
      <c r="O642" s="129">
        <v>628</v>
      </c>
      <c r="P642" s="119">
        <v>6.29</v>
      </c>
      <c r="Q642" s="130">
        <v>1.10113127955255E-4</v>
      </c>
    </row>
    <row r="643" spans="3:17" x14ac:dyDescent="0.25">
      <c r="C643" s="129">
        <v>629</v>
      </c>
      <c r="D643" s="118">
        <v>6.3</v>
      </c>
      <c r="E643" s="130">
        <v>4.0529762782140698E-5</v>
      </c>
      <c r="G643" s="129">
        <v>629</v>
      </c>
      <c r="H643" s="119">
        <v>6.3</v>
      </c>
      <c r="I643" s="130">
        <v>6.2810541654157701E-5</v>
      </c>
      <c r="K643" s="129">
        <v>629</v>
      </c>
      <c r="L643" s="119">
        <v>6.3</v>
      </c>
      <c r="M643" s="130">
        <v>6.8972174240656195E-5</v>
      </c>
      <c r="O643" s="129">
        <v>629</v>
      </c>
      <c r="P643" s="119">
        <v>6.3</v>
      </c>
      <c r="Q643" s="130">
        <v>1.10018687817845E-4</v>
      </c>
    </row>
    <row r="644" spans="3:17" x14ac:dyDescent="0.25">
      <c r="C644" s="129">
        <v>630</v>
      </c>
      <c r="D644" s="118">
        <v>6.31</v>
      </c>
      <c r="E644" s="130">
        <v>4.0409129006682899E-5</v>
      </c>
      <c r="G644" s="129">
        <v>630</v>
      </c>
      <c r="H644" s="119">
        <v>6.31</v>
      </c>
      <c r="I644" s="130">
        <v>6.2710166566567398E-5</v>
      </c>
      <c r="K644" s="129">
        <v>630</v>
      </c>
      <c r="L644" s="119">
        <v>6.31</v>
      </c>
      <c r="M644" s="130">
        <v>6.89751005367927E-5</v>
      </c>
      <c r="O644" s="129">
        <v>630</v>
      </c>
      <c r="P644" s="119">
        <v>6.31</v>
      </c>
      <c r="Q644" s="130">
        <v>1.09922529763619E-4</v>
      </c>
    </row>
    <row r="645" spans="3:17" x14ac:dyDescent="0.25">
      <c r="C645" s="129">
        <v>631</v>
      </c>
      <c r="D645" s="118">
        <v>6.32</v>
      </c>
      <c r="E645" s="130">
        <v>4.0286443311338498E-5</v>
      </c>
      <c r="G645" s="129">
        <v>631</v>
      </c>
      <c r="H645" s="119">
        <v>6.32</v>
      </c>
      <c r="I645" s="130">
        <v>6.2609759191696999E-5</v>
      </c>
      <c r="K645" s="129">
        <v>631</v>
      </c>
      <c r="L645" s="119">
        <v>6.32</v>
      </c>
      <c r="M645" s="130">
        <v>6.8977311298839097E-5</v>
      </c>
      <c r="O645" s="129">
        <v>631</v>
      </c>
      <c r="P645" s="119">
        <v>6.32</v>
      </c>
      <c r="Q645" s="130">
        <v>1.0982501756154599E-4</v>
      </c>
    </row>
    <row r="646" spans="3:17" x14ac:dyDescent="0.25">
      <c r="C646" s="129">
        <v>632</v>
      </c>
      <c r="D646" s="118">
        <v>6.33</v>
      </c>
      <c r="E646" s="130">
        <v>4.0161975723233997E-5</v>
      </c>
      <c r="G646" s="129">
        <v>632</v>
      </c>
      <c r="H646" s="119">
        <v>6.33</v>
      </c>
      <c r="I646" s="130">
        <v>6.2509322891113106E-5</v>
      </c>
      <c r="K646" s="129">
        <v>632</v>
      </c>
      <c r="L646" s="119">
        <v>6.33</v>
      </c>
      <c r="M646" s="130">
        <v>6.8978811696952994E-5</v>
      </c>
      <c r="O646" s="129">
        <v>632</v>
      </c>
      <c r="P646" s="119">
        <v>6.33</v>
      </c>
      <c r="Q646" s="130">
        <v>1.0972584626927101E-4</v>
      </c>
    </row>
    <row r="647" spans="3:17" x14ac:dyDescent="0.25">
      <c r="C647" s="129">
        <v>633</v>
      </c>
      <c r="D647" s="118">
        <v>6.34</v>
      </c>
      <c r="E647" s="130">
        <v>4.0035562948493802E-5</v>
      </c>
      <c r="G647" s="129">
        <v>633</v>
      </c>
      <c r="H647" s="119">
        <v>6.34</v>
      </c>
      <c r="I647" s="130">
        <v>6.2408860977853305E-5</v>
      </c>
      <c r="K647" s="129">
        <v>633</v>
      </c>
      <c r="L647" s="119">
        <v>6.34</v>
      </c>
      <c r="M647" s="130">
        <v>6.8979709512005603E-5</v>
      </c>
      <c r="O647" s="129">
        <v>633</v>
      </c>
      <c r="P647" s="119">
        <v>6.34</v>
      </c>
      <c r="Q647" s="130">
        <v>1.0962531081023001E-4</v>
      </c>
    </row>
    <row r="648" spans="3:17" x14ac:dyDescent="0.25">
      <c r="C648" s="129">
        <v>634</v>
      </c>
      <c r="D648" s="118">
        <v>6.35</v>
      </c>
      <c r="E648" s="130">
        <v>3.9907389615254701E-5</v>
      </c>
      <c r="G648" s="129">
        <v>634</v>
      </c>
      <c r="H648" s="119">
        <v>6.35</v>
      </c>
      <c r="I648" s="130">
        <v>6.2308376717045498E-5</v>
      </c>
      <c r="K648" s="129">
        <v>634</v>
      </c>
      <c r="L648" s="119">
        <v>6.35</v>
      </c>
      <c r="M648" s="130">
        <v>6.8979912439941994E-5</v>
      </c>
      <c r="O648" s="129">
        <v>634</v>
      </c>
      <c r="P648" s="119">
        <v>6.35</v>
      </c>
      <c r="Q648" s="130">
        <v>1.09523206582327E-4</v>
      </c>
    </row>
    <row r="649" spans="3:17" x14ac:dyDescent="0.25">
      <c r="C649" s="129">
        <v>635</v>
      </c>
      <c r="D649" s="118">
        <v>6.36</v>
      </c>
      <c r="E649" s="130">
        <v>3.97774159800795E-5</v>
      </c>
      <c r="G649" s="129">
        <v>635</v>
      </c>
      <c r="H649" s="119">
        <v>6.36</v>
      </c>
      <c r="I649" s="130">
        <v>6.2207873326515403E-5</v>
      </c>
      <c r="K649" s="129">
        <v>635</v>
      </c>
      <c r="L649" s="119">
        <v>6.36</v>
      </c>
      <c r="M649" s="130">
        <v>6.8979420165613204E-5</v>
      </c>
      <c r="O649" s="129">
        <v>635</v>
      </c>
      <c r="P649" s="119">
        <v>6.36</v>
      </c>
      <c r="Q649" s="130">
        <v>1.0941972834138801E-4</v>
      </c>
    </row>
    <row r="650" spans="3:17" x14ac:dyDescent="0.25">
      <c r="C650" s="129">
        <v>636</v>
      </c>
      <c r="D650" s="118">
        <v>6.37</v>
      </c>
      <c r="E650" s="130">
        <v>3.9645685750120199E-5</v>
      </c>
      <c r="G650" s="129">
        <v>636</v>
      </c>
      <c r="H650" s="119">
        <v>6.37</v>
      </c>
      <c r="I650" s="130">
        <v>6.2107353977389996E-5</v>
      </c>
      <c r="K650" s="129">
        <v>636</v>
      </c>
      <c r="L650" s="119">
        <v>6.37</v>
      </c>
      <c r="M650" s="130">
        <v>6.8978237816119407E-5</v>
      </c>
      <c r="O650" s="129">
        <v>636</v>
      </c>
      <c r="P650" s="119">
        <v>6.37</v>
      </c>
      <c r="Q650" s="130">
        <v>1.09314770153564E-4</v>
      </c>
    </row>
    <row r="651" spans="3:17" x14ac:dyDescent="0.25">
      <c r="C651" s="129">
        <v>637</v>
      </c>
      <c r="D651" s="118">
        <v>6.38</v>
      </c>
      <c r="E651" s="130">
        <v>3.9512314923447099E-5</v>
      </c>
      <c r="G651" s="129">
        <v>637</v>
      </c>
      <c r="H651" s="119">
        <v>6.38</v>
      </c>
      <c r="I651" s="130">
        <v>6.20068217946913E-5</v>
      </c>
      <c r="K651" s="129">
        <v>637</v>
      </c>
      <c r="L651" s="119">
        <v>6.38</v>
      </c>
      <c r="M651" s="130">
        <v>6.8976370507821795E-5</v>
      </c>
      <c r="O651" s="129">
        <v>637</v>
      </c>
      <c r="P651" s="119">
        <v>6.38</v>
      </c>
      <c r="Q651" s="130">
        <v>1.09208428207645E-4</v>
      </c>
    </row>
    <row r="652" spans="3:17" x14ac:dyDescent="0.25">
      <c r="C652" s="129">
        <v>638</v>
      </c>
      <c r="D652" s="118">
        <v>6.39</v>
      </c>
      <c r="E652" s="130">
        <v>3.9377190009545898E-5</v>
      </c>
      <c r="G652" s="129">
        <v>638</v>
      </c>
      <c r="H652" s="119">
        <v>6.39</v>
      </c>
      <c r="I652" s="130">
        <v>6.1906384791908596E-5</v>
      </c>
      <c r="K652" s="129">
        <v>638</v>
      </c>
      <c r="L652" s="119">
        <v>6.39</v>
      </c>
      <c r="M652" s="130">
        <v>6.89738233458249E-5</v>
      </c>
      <c r="O652" s="129">
        <v>638</v>
      </c>
      <c r="P652" s="119">
        <v>6.39</v>
      </c>
      <c r="Q652" s="130">
        <v>1.0910069371726801E-4</v>
      </c>
    </row>
    <row r="653" spans="3:17" x14ac:dyDescent="0.25">
      <c r="C653" s="129">
        <v>639</v>
      </c>
      <c r="D653" s="118">
        <v>6.4</v>
      </c>
      <c r="E653" s="130">
        <v>3.9240570167692299E-5</v>
      </c>
      <c r="G653" s="129">
        <v>639</v>
      </c>
      <c r="H653" s="119">
        <v>6.4</v>
      </c>
      <c r="I653" s="130">
        <v>6.1805972553261105E-5</v>
      </c>
      <c r="K653" s="129">
        <v>639</v>
      </c>
      <c r="L653" s="119">
        <v>6.4</v>
      </c>
      <c r="M653" s="130">
        <v>6.8970601423471299E-5</v>
      </c>
      <c r="O653" s="129">
        <v>639</v>
      </c>
      <c r="P653" s="119">
        <v>6.4</v>
      </c>
      <c r="Q653" s="130">
        <v>1.08991565757783E-4</v>
      </c>
    </row>
    <row r="654" spans="3:17" x14ac:dyDescent="0.25">
      <c r="C654" s="129">
        <v>640</v>
      </c>
      <c r="D654" s="118">
        <v>6.41</v>
      </c>
      <c r="E654" s="130">
        <v>3.9102290783701499E-5</v>
      </c>
      <c r="G654" s="129">
        <v>640</v>
      </c>
      <c r="H654" s="119">
        <v>6.41</v>
      </c>
      <c r="I654" s="130">
        <v>6.1705555353898495E-5</v>
      </c>
      <c r="K654" s="129">
        <v>640</v>
      </c>
      <c r="L654" s="119">
        <v>6.41</v>
      </c>
      <c r="M654" s="130">
        <v>6.8966709821858399E-5</v>
      </c>
      <c r="O654" s="129">
        <v>640</v>
      </c>
      <c r="P654" s="119">
        <v>6.41</v>
      </c>
      <c r="Q654" s="130">
        <v>1.08881131312846E-4</v>
      </c>
    </row>
    <row r="655" spans="3:17" x14ac:dyDescent="0.25">
      <c r="C655" s="129">
        <v>641</v>
      </c>
      <c r="D655" s="118">
        <v>6.42</v>
      </c>
      <c r="E655" s="130">
        <v>3.8962489767946601E-5</v>
      </c>
      <c r="G655" s="129">
        <v>641</v>
      </c>
      <c r="H655" s="119">
        <v>6.42</v>
      </c>
      <c r="I655" s="130">
        <v>6.16051361505587E-5</v>
      </c>
      <c r="K655" s="129">
        <v>641</v>
      </c>
      <c r="L655" s="119">
        <v>6.42</v>
      </c>
      <c r="M655" s="130">
        <v>6.8962153609362597E-5</v>
      </c>
      <c r="O655" s="129">
        <v>641</v>
      </c>
      <c r="P655" s="119">
        <v>6.42</v>
      </c>
      <c r="Q655" s="130">
        <v>1.0876929365876101E-4</v>
      </c>
    </row>
    <row r="656" spans="3:17" x14ac:dyDescent="0.25">
      <c r="C656" s="129">
        <v>642</v>
      </c>
      <c r="D656" s="118">
        <v>6.43</v>
      </c>
      <c r="E656" s="130">
        <v>3.8821212888659202E-5</v>
      </c>
      <c r="G656" s="129">
        <v>642</v>
      </c>
      <c r="H656" s="119">
        <v>6.43</v>
      </c>
      <c r="I656" s="130">
        <v>6.1504717856649706E-5</v>
      </c>
      <c r="K656" s="129">
        <v>642</v>
      </c>
      <c r="L656" s="119">
        <v>6.43</v>
      </c>
      <c r="M656" s="130">
        <v>6.8956937841182096E-5</v>
      </c>
      <c r="O656" s="129">
        <v>642</v>
      </c>
      <c r="P656" s="119">
        <v>6.43</v>
      </c>
      <c r="Q656" s="130">
        <v>1.0865623430738699E-4</v>
      </c>
    </row>
    <row r="657" spans="3:17" x14ac:dyDescent="0.25">
      <c r="C657" s="129">
        <v>643</v>
      </c>
      <c r="D657" s="118">
        <v>6.44</v>
      </c>
      <c r="E657" s="130">
        <v>3.8678385056513697E-5</v>
      </c>
      <c r="G657" s="129">
        <v>643</v>
      </c>
      <c r="H657" s="119">
        <v>6.44</v>
      </c>
      <c r="I657" s="130">
        <v>6.1404303342800298E-5</v>
      </c>
      <c r="K657" s="129">
        <v>643</v>
      </c>
      <c r="L657" s="119">
        <v>6.44</v>
      </c>
      <c r="M657" s="130">
        <v>6.8951067558895596E-5</v>
      </c>
      <c r="O657" s="129">
        <v>643</v>
      </c>
      <c r="P657" s="119">
        <v>6.44</v>
      </c>
      <c r="Q657" s="130">
        <v>1.08541761918653E-4</v>
      </c>
    </row>
    <row r="658" spans="3:17" x14ac:dyDescent="0.25">
      <c r="C658" s="129">
        <v>644</v>
      </c>
      <c r="D658" s="118">
        <v>6.45</v>
      </c>
      <c r="E658" s="130">
        <v>3.8534256228674997E-5</v>
      </c>
      <c r="G658" s="129">
        <v>644</v>
      </c>
      <c r="H658" s="119">
        <v>6.45</v>
      </c>
      <c r="I658" s="130">
        <v>6.1303895437406697E-5</v>
      </c>
      <c r="K658" s="129">
        <v>644</v>
      </c>
      <c r="L658" s="119">
        <v>6.45</v>
      </c>
      <c r="M658" s="130">
        <v>6.8944547790028205E-5</v>
      </c>
      <c r="O658" s="129">
        <v>644</v>
      </c>
      <c r="P658" s="119">
        <v>6.45</v>
      </c>
      <c r="Q658" s="130">
        <v>1.08426151419111E-4</v>
      </c>
    </row>
    <row r="659" spans="3:17" x14ac:dyDescent="0.25">
      <c r="C659" s="129">
        <v>645</v>
      </c>
      <c r="D659" s="118">
        <v>6.46</v>
      </c>
      <c r="E659" s="130">
        <v>3.8388663287073797E-5</v>
      </c>
      <c r="G659" s="129">
        <v>645</v>
      </c>
      <c r="H659" s="119">
        <v>6.46</v>
      </c>
      <c r="I659" s="130">
        <v>6.1203496927168105E-5</v>
      </c>
      <c r="K659" s="129">
        <v>645</v>
      </c>
      <c r="L659" s="119">
        <v>6.46</v>
      </c>
      <c r="M659" s="130">
        <v>6.8937383547636896E-5</v>
      </c>
      <c r="O659" s="129">
        <v>645</v>
      </c>
      <c r="P659" s="119">
        <v>6.46</v>
      </c>
      <c r="Q659" s="130">
        <v>1.0830912454149099E-4</v>
      </c>
    </row>
    <row r="660" spans="3:17" x14ac:dyDescent="0.25">
      <c r="C660" s="129">
        <v>646</v>
      </c>
      <c r="D660" s="118">
        <v>6.47</v>
      </c>
      <c r="E660" s="130">
        <v>3.8241715197033997E-5</v>
      </c>
      <c r="G660" s="129">
        <v>646</v>
      </c>
      <c r="H660" s="119">
        <v>6.47</v>
      </c>
      <c r="I660" s="130">
        <v>6.1103110557619104E-5</v>
      </c>
      <c r="K660" s="129">
        <v>646</v>
      </c>
      <c r="L660" s="119">
        <v>6.47</v>
      </c>
      <c r="M660" s="130">
        <v>6.8929579829912101E-5</v>
      </c>
      <c r="O660" s="129">
        <v>646</v>
      </c>
      <c r="P660" s="119">
        <v>6.47</v>
      </c>
      <c r="Q660" s="130">
        <v>1.08191028741626E-4</v>
      </c>
    </row>
    <row r="661" spans="3:17" x14ac:dyDescent="0.25">
      <c r="C661" s="129">
        <v>647</v>
      </c>
      <c r="D661" s="118">
        <v>6.48</v>
      </c>
      <c r="E661" s="130">
        <v>3.8093507106307002E-5</v>
      </c>
      <c r="G661" s="129">
        <v>647</v>
      </c>
      <c r="H661" s="119">
        <v>6.48</v>
      </c>
      <c r="I661" s="130">
        <v>6.1002839443135002E-5</v>
      </c>
      <c r="K661" s="129">
        <v>647</v>
      </c>
      <c r="L661" s="119">
        <v>6.48</v>
      </c>
      <c r="M661" s="130">
        <v>6.8921141619780505E-5</v>
      </c>
      <c r="O661" s="129">
        <v>647</v>
      </c>
      <c r="P661" s="119">
        <v>6.48</v>
      </c>
      <c r="Q661" s="130">
        <v>1.0807156046814E-4</v>
      </c>
    </row>
    <row r="662" spans="3:17" x14ac:dyDescent="0.25">
      <c r="C662" s="129">
        <v>648</v>
      </c>
      <c r="D662" s="118">
        <v>6.49</v>
      </c>
      <c r="E662" s="130">
        <v>3.7943942324819099E-5</v>
      </c>
      <c r="G662" s="129">
        <v>648</v>
      </c>
      <c r="H662" s="119">
        <v>6.49</v>
      </c>
      <c r="I662" s="130">
        <v>6.0902614866558798E-5</v>
      </c>
      <c r="K662" s="129">
        <v>648</v>
      </c>
      <c r="L662" s="119">
        <v>6.49</v>
      </c>
      <c r="M662" s="130">
        <v>6.89120738845318E-5</v>
      </c>
      <c r="O662" s="129">
        <v>648</v>
      </c>
      <c r="P662" s="119">
        <v>6.49</v>
      </c>
      <c r="Q662" s="130">
        <v>1.07951009768936E-4</v>
      </c>
    </row>
    <row r="663" spans="3:17" x14ac:dyDescent="0.25">
      <c r="C663" s="129">
        <v>649</v>
      </c>
      <c r="D663" s="118">
        <v>6.5</v>
      </c>
      <c r="E663" s="130">
        <v>3.77932024633029E-5</v>
      </c>
      <c r="G663" s="129">
        <v>649</v>
      </c>
      <c r="H663" s="119">
        <v>6.5</v>
      </c>
      <c r="I663" s="130">
        <v>6.0802409266741697E-5</v>
      </c>
      <c r="K663" s="129">
        <v>649</v>
      </c>
      <c r="L663" s="119">
        <v>6.5</v>
      </c>
      <c r="M663" s="130">
        <v>6.8902381575454798E-5</v>
      </c>
      <c r="O663" s="129">
        <v>649</v>
      </c>
      <c r="P663" s="119">
        <v>6.5</v>
      </c>
      <c r="Q663" s="130">
        <v>1.0782917067783E-4</v>
      </c>
    </row>
    <row r="664" spans="3:17" x14ac:dyDescent="0.25">
      <c r="C664" s="129">
        <v>650</v>
      </c>
      <c r="D664" s="118">
        <v>6.51</v>
      </c>
      <c r="E664" s="130">
        <v>3.7641244177650302E-5</v>
      </c>
      <c r="G664" s="129">
        <v>650</v>
      </c>
      <c r="H664" s="119">
        <v>6.51</v>
      </c>
      <c r="I664" s="130">
        <v>6.0702225239412898E-5</v>
      </c>
      <c r="K664" s="129">
        <v>650</v>
      </c>
      <c r="L664" s="119">
        <v>6.51</v>
      </c>
      <c r="M664" s="130">
        <v>6.8892069627485395E-5</v>
      </c>
      <c r="O664" s="129">
        <v>650</v>
      </c>
      <c r="P664" s="119">
        <v>6.51</v>
      </c>
      <c r="Q664" s="130">
        <v>1.07706235421132E-4</v>
      </c>
    </row>
    <row r="665" spans="3:17" x14ac:dyDescent="0.25">
      <c r="C665" s="129">
        <v>651</v>
      </c>
      <c r="D665" s="118">
        <v>6.52</v>
      </c>
      <c r="E665" s="130">
        <v>3.7488041966382698E-5</v>
      </c>
      <c r="G665" s="129">
        <v>651</v>
      </c>
      <c r="H665" s="119">
        <v>6.52</v>
      </c>
      <c r="I665" s="130">
        <v>6.0602065341608901E-5</v>
      </c>
      <c r="K665" s="129">
        <v>651</v>
      </c>
      <c r="L665" s="119">
        <v>6.52</v>
      </c>
      <c r="M665" s="130">
        <v>6.8881142958861403E-5</v>
      </c>
      <c r="O665" s="129">
        <v>651</v>
      </c>
      <c r="P665" s="119">
        <v>6.52</v>
      </c>
      <c r="Q665" s="130">
        <v>1.0758209483872899E-4</v>
      </c>
    </row>
    <row r="666" spans="3:17" x14ac:dyDescent="0.25">
      <c r="C666" s="129">
        <v>652</v>
      </c>
      <c r="D666" s="118">
        <v>6.53</v>
      </c>
      <c r="E666" s="130">
        <v>3.7333820580047803E-5</v>
      </c>
      <c r="G666" s="129">
        <v>652</v>
      </c>
      <c r="H666" s="119">
        <v>6.53</v>
      </c>
      <c r="I666" s="130">
        <v>6.0501932092170898E-5</v>
      </c>
      <c r="K666" s="129">
        <v>652</v>
      </c>
      <c r="L666" s="119">
        <v>6.53</v>
      </c>
      <c r="M666" s="130">
        <v>6.8869606470799898E-5</v>
      </c>
      <c r="O666" s="129">
        <v>652</v>
      </c>
      <c r="P666" s="119">
        <v>6.53</v>
      </c>
      <c r="Q666" s="130">
        <v>1.07456844070703E-4</v>
      </c>
    </row>
    <row r="667" spans="3:17" x14ac:dyDescent="0.25">
      <c r="C667" s="129">
        <v>653</v>
      </c>
      <c r="D667" s="118">
        <v>6.54</v>
      </c>
      <c r="E667" s="130">
        <v>3.71784399145442E-5</v>
      </c>
      <c r="G667" s="129">
        <v>653</v>
      </c>
      <c r="H667" s="119">
        <v>6.54</v>
      </c>
      <c r="I667" s="130">
        <v>6.0401827972226899E-5</v>
      </c>
      <c r="K667" s="129">
        <v>653</v>
      </c>
      <c r="L667" s="119">
        <v>6.54</v>
      </c>
      <c r="M667" s="130">
        <v>6.8857465047174796E-5</v>
      </c>
      <c r="O667" s="129">
        <v>653</v>
      </c>
      <c r="P667" s="119">
        <v>6.54</v>
      </c>
      <c r="Q667" s="130">
        <v>1.07330470083305E-4</v>
      </c>
    </row>
    <row r="668" spans="3:17" x14ac:dyDescent="0.25">
      <c r="C668" s="129">
        <v>654</v>
      </c>
      <c r="D668" s="118">
        <v>6.55</v>
      </c>
      <c r="E668" s="130">
        <v>3.7021943180099001E-5</v>
      </c>
      <c r="G668" s="129">
        <v>654</v>
      </c>
      <c r="H668" s="119">
        <v>6.55</v>
      </c>
      <c r="I668" s="130">
        <v>6.0301755425675902E-5</v>
      </c>
      <c r="K668" s="129">
        <v>654</v>
      </c>
      <c r="L668" s="119">
        <v>6.55</v>
      </c>
      <c r="M668" s="130">
        <v>6.8844723554215004E-5</v>
      </c>
      <c r="O668" s="129">
        <v>654</v>
      </c>
      <c r="P668" s="119">
        <v>6.55</v>
      </c>
      <c r="Q668" s="130">
        <v>1.07202971569423E-4</v>
      </c>
    </row>
    <row r="669" spans="3:17" x14ac:dyDescent="0.25">
      <c r="C669" s="129">
        <v>655</v>
      </c>
      <c r="D669" s="118">
        <v>6.56</v>
      </c>
      <c r="E669" s="130">
        <v>3.6864522372166402E-5</v>
      </c>
      <c r="G669" s="129">
        <v>655</v>
      </c>
      <c r="H669" s="119">
        <v>6.56</v>
      </c>
      <c r="I669" s="130">
        <v>6.02017168596596E-5</v>
      </c>
      <c r="K669" s="129">
        <v>655</v>
      </c>
      <c r="L669" s="119">
        <v>6.56</v>
      </c>
      <c r="M669" s="130">
        <v>6.8831386840203607E-5</v>
      </c>
      <c r="O669" s="129">
        <v>655</v>
      </c>
      <c r="P669" s="119">
        <v>6.56</v>
      </c>
      <c r="Q669" s="130">
        <v>1.0707443103552999E-4</v>
      </c>
    </row>
    <row r="670" spans="3:17" x14ac:dyDescent="0.25">
      <c r="C670" s="129">
        <v>656</v>
      </c>
      <c r="D670" s="118">
        <v>6.57</v>
      </c>
      <c r="E670" s="130">
        <v>3.6706037107135897E-5</v>
      </c>
      <c r="G670" s="129">
        <v>656</v>
      </c>
      <c r="H670" s="119">
        <v>6.57</v>
      </c>
      <c r="I670" s="130">
        <v>6.0101791755883301E-5</v>
      </c>
      <c r="K670" s="129">
        <v>656</v>
      </c>
      <c r="L670" s="119">
        <v>6.57</v>
      </c>
      <c r="M670" s="130">
        <v>6.8817459735197694E-5</v>
      </c>
      <c r="O670" s="129">
        <v>656</v>
      </c>
      <c r="P670" s="119">
        <v>6.57</v>
      </c>
      <c r="Q670" s="130">
        <v>1.06944751275745E-4</v>
      </c>
    </row>
    <row r="671" spans="3:17" x14ac:dyDescent="0.25">
      <c r="C671" s="129">
        <v>657</v>
      </c>
      <c r="D671" s="118">
        <v>6.58</v>
      </c>
      <c r="E671" s="130">
        <v>3.6546552280748801E-5</v>
      </c>
      <c r="G671" s="129">
        <v>657</v>
      </c>
      <c r="H671" s="119">
        <v>6.58</v>
      </c>
      <c r="I671" s="130">
        <v>6.00019511368556E-5</v>
      </c>
      <c r="K671" s="129">
        <v>657</v>
      </c>
      <c r="L671" s="119">
        <v>6.58</v>
      </c>
      <c r="M671" s="130">
        <v>6.8802947050751497E-5</v>
      </c>
      <c r="O671" s="129">
        <v>657</v>
      </c>
      <c r="P671" s="119">
        <v>6.58</v>
      </c>
      <c r="Q671" s="130">
        <v>1.06814109838578E-4</v>
      </c>
    </row>
    <row r="672" spans="3:17" x14ac:dyDescent="0.25">
      <c r="C672" s="129">
        <v>658</v>
      </c>
      <c r="D672" s="118">
        <v>6.59</v>
      </c>
      <c r="E672" s="130">
        <v>3.6386230803852301E-5</v>
      </c>
      <c r="G672" s="129">
        <v>658</v>
      </c>
      <c r="H672" s="119">
        <v>6.59</v>
      </c>
      <c r="I672" s="130">
        <v>5.9902150413078297E-5</v>
      </c>
      <c r="K672" s="129">
        <v>658</v>
      </c>
      <c r="L672" s="119">
        <v>6.59</v>
      </c>
      <c r="M672" s="130">
        <v>6.87878535796537E-5</v>
      </c>
      <c r="O672" s="129">
        <v>658</v>
      </c>
      <c r="P672" s="119">
        <v>6.59</v>
      </c>
      <c r="Q672" s="130">
        <v>1.0668231408266001E-4</v>
      </c>
    </row>
    <row r="673" spans="3:17" x14ac:dyDescent="0.25">
      <c r="C673" s="129">
        <v>659</v>
      </c>
      <c r="D673" s="118">
        <v>6.6</v>
      </c>
      <c r="E673" s="130">
        <v>3.6224948600255899E-5</v>
      </c>
      <c r="G673" s="129">
        <v>659</v>
      </c>
      <c r="H673" s="119">
        <v>6.6</v>
      </c>
      <c r="I673" s="130">
        <v>5.9802391858351602E-5</v>
      </c>
      <c r="K673" s="129">
        <v>659</v>
      </c>
      <c r="L673" s="119">
        <v>6.6</v>
      </c>
      <c r="M673" s="130">
        <v>6.8772184095670794E-5</v>
      </c>
      <c r="O673" s="129">
        <v>659</v>
      </c>
      <c r="P673" s="119">
        <v>6.6</v>
      </c>
      <c r="Q673" s="130">
        <v>1.06549636182945E-4</v>
      </c>
    </row>
    <row r="674" spans="3:17" x14ac:dyDescent="0.25">
      <c r="C674" s="129">
        <v>660</v>
      </c>
      <c r="D674" s="118">
        <v>6.61</v>
      </c>
      <c r="E674" s="130">
        <v>3.60627600059426E-5</v>
      </c>
      <c r="G674" s="129">
        <v>660</v>
      </c>
      <c r="H674" s="119">
        <v>6.61</v>
      </c>
      <c r="I674" s="130">
        <v>5.97026777119261E-5</v>
      </c>
      <c r="K674" s="129">
        <v>660</v>
      </c>
      <c r="L674" s="119">
        <v>6.61</v>
      </c>
      <c r="M674" s="130">
        <v>6.8755943353302499E-5</v>
      </c>
      <c r="O674" s="129">
        <v>660</v>
      </c>
      <c r="P674" s="119">
        <v>6.61</v>
      </c>
      <c r="Q674" s="130">
        <v>1.06550384810562E-4</v>
      </c>
    </row>
    <row r="675" spans="3:17" x14ac:dyDescent="0.25">
      <c r="C675" s="129">
        <v>661</v>
      </c>
      <c r="D675" s="118">
        <v>6.62</v>
      </c>
      <c r="E675" s="130">
        <v>3.5899838784483801E-5</v>
      </c>
      <c r="G675" s="129">
        <v>661</v>
      </c>
      <c r="H675" s="119">
        <v>6.62</v>
      </c>
      <c r="I675" s="130">
        <v>5.9603010178943902E-5</v>
      </c>
      <c r="K675" s="129">
        <v>661</v>
      </c>
      <c r="L675" s="119">
        <v>6.62</v>
      </c>
      <c r="M675" s="130">
        <v>6.8739136087550795E-5</v>
      </c>
      <c r="O675" s="129">
        <v>661</v>
      </c>
      <c r="P675" s="119">
        <v>6.62</v>
      </c>
      <c r="Q675" s="130">
        <v>1.06558793397385E-4</v>
      </c>
    </row>
    <row r="676" spans="3:17" x14ac:dyDescent="0.25">
      <c r="C676" s="129">
        <v>662</v>
      </c>
      <c r="D676" s="118">
        <v>6.63</v>
      </c>
      <c r="E676" s="130">
        <v>3.5736057133965302E-5</v>
      </c>
      <c r="G676" s="129">
        <v>662</v>
      </c>
      <c r="H676" s="119">
        <v>6.63</v>
      </c>
      <c r="I676" s="130">
        <v>5.9503391430873401E-5</v>
      </c>
      <c r="K676" s="129">
        <v>662</v>
      </c>
      <c r="L676" s="119">
        <v>6.63</v>
      </c>
      <c r="M676" s="130">
        <v>6.8721767013688899E-5</v>
      </c>
      <c r="O676" s="129">
        <v>662</v>
      </c>
      <c r="P676" s="119">
        <v>6.63</v>
      </c>
      <c r="Q676" s="130">
        <v>1.06565397370768E-4</v>
      </c>
    </row>
    <row r="677" spans="3:17" x14ac:dyDescent="0.25">
      <c r="C677" s="129">
        <v>663</v>
      </c>
      <c r="D677" s="118">
        <v>6.64</v>
      </c>
      <c r="E677" s="130">
        <v>3.5571448665011897E-5</v>
      </c>
      <c r="G677" s="129">
        <v>663</v>
      </c>
      <c r="H677" s="119">
        <v>6.64</v>
      </c>
      <c r="I677" s="130">
        <v>5.94038236059392E-5</v>
      </c>
      <c r="K677" s="129">
        <v>663</v>
      </c>
      <c r="L677" s="119">
        <v>6.64</v>
      </c>
      <c r="M677" s="130">
        <v>6.8703840827045898E-5</v>
      </c>
      <c r="O677" s="129">
        <v>663</v>
      </c>
      <c r="P677" s="119">
        <v>6.64</v>
      </c>
      <c r="Q677" s="130">
        <v>1.06569982950193E-4</v>
      </c>
    </row>
    <row r="678" spans="3:17" x14ac:dyDescent="0.25">
      <c r="C678" s="129">
        <v>664</v>
      </c>
      <c r="D678" s="118">
        <v>6.65</v>
      </c>
      <c r="E678" s="130">
        <v>3.5406209073020099E-5</v>
      </c>
      <c r="G678" s="129">
        <v>664</v>
      </c>
      <c r="H678" s="119">
        <v>6.65</v>
      </c>
      <c r="I678" s="130">
        <v>5.9304308809545901E-5</v>
      </c>
      <c r="K678" s="129">
        <v>664</v>
      </c>
      <c r="L678" s="119">
        <v>6.65</v>
      </c>
      <c r="M678" s="130">
        <v>6.8685427278117195E-5</v>
      </c>
      <c r="O678" s="129">
        <v>664</v>
      </c>
      <c r="P678" s="119">
        <v>6.65</v>
      </c>
      <c r="Q678" s="130">
        <v>1.06572726143868E-4</v>
      </c>
    </row>
    <row r="679" spans="3:17" x14ac:dyDescent="0.25">
      <c r="C679" s="129">
        <v>665</v>
      </c>
      <c r="D679" s="118">
        <v>6.66</v>
      </c>
      <c r="E679" s="130">
        <v>3.5240215279778502E-5</v>
      </c>
      <c r="G679" s="129">
        <v>665</v>
      </c>
      <c r="H679" s="119">
        <v>6.66</v>
      </c>
      <c r="I679" s="130">
        <v>5.9204886265641202E-5</v>
      </c>
      <c r="K679" s="129">
        <v>665</v>
      </c>
      <c r="L679" s="119">
        <v>6.66</v>
      </c>
      <c r="M679" s="130">
        <v>6.8666507373306397E-5</v>
      </c>
      <c r="O679" s="129">
        <v>665</v>
      </c>
      <c r="P679" s="119">
        <v>6.66</v>
      </c>
      <c r="Q679" s="130">
        <v>1.06573558723274E-4</v>
      </c>
    </row>
    <row r="680" spans="3:17" x14ac:dyDescent="0.25">
      <c r="C680" s="129">
        <v>666</v>
      </c>
      <c r="D680" s="118">
        <v>6.67</v>
      </c>
      <c r="E680" s="130">
        <v>3.5073490366953201E-5</v>
      </c>
      <c r="G680" s="129">
        <v>666</v>
      </c>
      <c r="H680" s="119">
        <v>6.67</v>
      </c>
      <c r="I680" s="130">
        <v>5.9105600516307E-5</v>
      </c>
      <c r="K680" s="129">
        <v>666</v>
      </c>
      <c r="L680" s="119">
        <v>6.67</v>
      </c>
      <c r="M680" s="130">
        <v>6.8647043878025801E-5</v>
      </c>
      <c r="O680" s="129">
        <v>666</v>
      </c>
      <c r="P680" s="119">
        <v>6.67</v>
      </c>
      <c r="Q680" s="130">
        <v>1.0657251290136301E-4</v>
      </c>
    </row>
    <row r="681" spans="3:17" x14ac:dyDescent="0.25">
      <c r="C681" s="129">
        <v>667</v>
      </c>
      <c r="D681" s="118">
        <v>6.68</v>
      </c>
      <c r="E681" s="130">
        <v>3.4906174272710203E-5</v>
      </c>
      <c r="G681" s="129">
        <v>667</v>
      </c>
      <c r="H681" s="119">
        <v>6.68</v>
      </c>
      <c r="I681" s="130">
        <v>5.9006372891626997E-5</v>
      </c>
      <c r="K681" s="129">
        <v>667</v>
      </c>
      <c r="L681" s="119">
        <v>6.68</v>
      </c>
      <c r="M681" s="130">
        <v>6.8627041404213098E-5</v>
      </c>
      <c r="O681" s="129">
        <v>667</v>
      </c>
      <c r="P681" s="119">
        <v>6.68</v>
      </c>
      <c r="Q681" s="130">
        <v>1.06569659359344E-4</v>
      </c>
    </row>
    <row r="682" spans="3:17" x14ac:dyDescent="0.25">
      <c r="C682" s="129">
        <v>668</v>
      </c>
      <c r="D682" s="118">
        <v>6.69</v>
      </c>
      <c r="E682" s="130">
        <v>3.4738245464516001E-5</v>
      </c>
      <c r="G682" s="129">
        <v>668</v>
      </c>
      <c r="H682" s="119">
        <v>6.69</v>
      </c>
      <c r="I682" s="130">
        <v>5.8907205378335097E-5</v>
      </c>
      <c r="K682" s="129">
        <v>668</v>
      </c>
      <c r="L682" s="119">
        <v>6.69</v>
      </c>
      <c r="M682" s="130">
        <v>6.8606504542982399E-5</v>
      </c>
      <c r="O682" s="129">
        <v>668</v>
      </c>
      <c r="P682" s="119">
        <v>6.69</v>
      </c>
      <c r="Q682" s="130">
        <v>1.06564897815144E-4</v>
      </c>
    </row>
    <row r="683" spans="3:17" x14ac:dyDescent="0.25">
      <c r="C683" s="129">
        <v>669</v>
      </c>
      <c r="D683" s="118">
        <v>6.7</v>
      </c>
      <c r="E683" s="130">
        <v>3.4569677805273998E-5</v>
      </c>
      <c r="G683" s="129">
        <v>669</v>
      </c>
      <c r="H683" s="119">
        <v>6.7</v>
      </c>
      <c r="I683" s="130">
        <v>5.8808099932314299E-5</v>
      </c>
      <c r="K683" s="129">
        <v>669</v>
      </c>
      <c r="L683" s="119">
        <v>6.7</v>
      </c>
      <c r="M683" s="130">
        <v>6.8585437864450394E-5</v>
      </c>
      <c r="O683" s="129">
        <v>669</v>
      </c>
      <c r="P683" s="119">
        <v>6.7</v>
      </c>
      <c r="Q683" s="130">
        <v>1.06558424246019E-4</v>
      </c>
    </row>
    <row r="684" spans="3:17" x14ac:dyDescent="0.25">
      <c r="C684" s="129">
        <v>670</v>
      </c>
      <c r="D684" s="118">
        <v>6.71</v>
      </c>
      <c r="E684" s="130">
        <v>3.4400536908340801E-5</v>
      </c>
      <c r="G684" s="129">
        <v>670</v>
      </c>
      <c r="H684" s="119">
        <v>6.71</v>
      </c>
      <c r="I684" s="130">
        <v>5.8709058478990303E-5</v>
      </c>
      <c r="K684" s="129">
        <v>670</v>
      </c>
      <c r="L684" s="119">
        <v>6.71</v>
      </c>
      <c r="M684" s="130">
        <v>6.8563845917579095E-5</v>
      </c>
      <c r="O684" s="129">
        <v>670</v>
      </c>
      <c r="P684" s="119">
        <v>6.71</v>
      </c>
      <c r="Q684" s="130">
        <v>1.0655003787621399E-4</v>
      </c>
    </row>
    <row r="685" spans="3:17" x14ac:dyDescent="0.25">
      <c r="C685" s="129">
        <v>671</v>
      </c>
      <c r="D685" s="118">
        <v>6.72</v>
      </c>
      <c r="E685" s="130">
        <v>3.4230940074153602E-5</v>
      </c>
      <c r="G685" s="129">
        <v>671</v>
      </c>
      <c r="H685" s="119">
        <v>6.72</v>
      </c>
      <c r="I685" s="130">
        <v>5.8610082913721397E-5</v>
      </c>
      <c r="K685" s="129">
        <v>671</v>
      </c>
      <c r="L685" s="119">
        <v>6.72</v>
      </c>
      <c r="M685" s="130">
        <v>6.85417332300232E-5</v>
      </c>
      <c r="O685" s="129">
        <v>671</v>
      </c>
      <c r="P685" s="119">
        <v>6.72</v>
      </c>
      <c r="Q685" s="130">
        <v>1.0653999115515399E-4</v>
      </c>
    </row>
    <row r="686" spans="3:17" x14ac:dyDescent="0.25">
      <c r="C686" s="129">
        <v>672</v>
      </c>
      <c r="D686" s="118">
        <v>6.73</v>
      </c>
      <c r="E686" s="130">
        <v>3.4060793243461703E-5</v>
      </c>
      <c r="G686" s="129">
        <v>672</v>
      </c>
      <c r="H686" s="119">
        <v>6.73</v>
      </c>
      <c r="I686" s="130">
        <v>5.8511175102181597E-5</v>
      </c>
      <c r="K686" s="129">
        <v>672</v>
      </c>
      <c r="L686" s="119">
        <v>6.73</v>
      </c>
      <c r="M686" s="130">
        <v>6.8519104307980695E-5</v>
      </c>
      <c r="O686" s="129">
        <v>672</v>
      </c>
      <c r="P686" s="119">
        <v>6.73</v>
      </c>
      <c r="Q686" s="130">
        <v>1.0652808007248701E-4</v>
      </c>
    </row>
    <row r="687" spans="3:17" x14ac:dyDescent="0.25">
      <c r="C687" s="129">
        <v>673</v>
      </c>
      <c r="D687" s="118">
        <v>6.74</v>
      </c>
      <c r="E687" s="130">
        <v>3.3890126166646198E-5</v>
      </c>
      <c r="G687" s="129">
        <v>673</v>
      </c>
      <c r="H687" s="119">
        <v>6.74</v>
      </c>
      <c r="I687" s="130">
        <v>5.8412336880738097E-5</v>
      </c>
      <c r="K687" s="129">
        <v>673</v>
      </c>
      <c r="L687" s="119">
        <v>6.74</v>
      </c>
      <c r="M687" s="130">
        <v>6.8495963636061097E-5</v>
      </c>
      <c r="O687" s="129">
        <v>673</v>
      </c>
      <c r="P687" s="119">
        <v>6.74</v>
      </c>
      <c r="Q687" s="130">
        <v>1.06514496233475E-4</v>
      </c>
    </row>
    <row r="688" spans="3:17" x14ac:dyDescent="0.25">
      <c r="C688" s="129">
        <v>674</v>
      </c>
      <c r="D688" s="118">
        <v>6.75</v>
      </c>
      <c r="E688" s="130">
        <v>3.3719061630467799E-5</v>
      </c>
      <c r="G688" s="129">
        <v>674</v>
      </c>
      <c r="H688" s="119">
        <v>6.75</v>
      </c>
      <c r="I688" s="130">
        <v>5.8313570056828601E-5</v>
      </c>
      <c r="K688" s="129">
        <v>674</v>
      </c>
      <c r="L688" s="119">
        <v>6.75</v>
      </c>
      <c r="M688" s="130">
        <v>6.8472315677145507E-5</v>
      </c>
      <c r="O688" s="129">
        <v>674</v>
      </c>
      <c r="P688" s="119">
        <v>6.75</v>
      </c>
      <c r="Q688" s="130">
        <v>1.06499124577376E-4</v>
      </c>
    </row>
    <row r="689" spans="3:17" x14ac:dyDescent="0.25">
      <c r="C689" s="129">
        <v>675</v>
      </c>
      <c r="D689" s="118">
        <v>6.76</v>
      </c>
      <c r="E689" s="130">
        <v>3.3547589150412398E-5</v>
      </c>
      <c r="G689" s="129">
        <v>675</v>
      </c>
      <c r="H689" s="119">
        <v>6.76</v>
      </c>
      <c r="I689" s="130">
        <v>5.82149699688092E-5</v>
      </c>
      <c r="K689" s="129">
        <v>675</v>
      </c>
      <c r="L689" s="119">
        <v>6.76</v>
      </c>
      <c r="M689" s="130">
        <v>6.8448164872267795E-5</v>
      </c>
      <c r="O689" s="129">
        <v>675</v>
      </c>
      <c r="P689" s="119">
        <v>6.76</v>
      </c>
      <c r="Q689" s="130">
        <v>1.06482073994765E-4</v>
      </c>
    </row>
    <row r="690" spans="3:17" x14ac:dyDescent="0.25">
      <c r="C690" s="129">
        <v>676</v>
      </c>
      <c r="D690" s="118">
        <v>6.77</v>
      </c>
      <c r="E690" s="130">
        <v>3.3375680748078803E-5</v>
      </c>
      <c r="G690" s="129">
        <v>676</v>
      </c>
      <c r="H690" s="119">
        <v>6.77</v>
      </c>
      <c r="I690" s="130">
        <v>5.8116461369622998E-5</v>
      </c>
      <c r="K690" s="129">
        <v>676</v>
      </c>
      <c r="L690" s="119">
        <v>6.77</v>
      </c>
      <c r="M690" s="130">
        <v>6.8423515640493701E-5</v>
      </c>
      <c r="O690" s="129">
        <v>676</v>
      </c>
      <c r="P690" s="119">
        <v>6.77</v>
      </c>
      <c r="Q690" s="130">
        <v>1.06463305108453E-4</v>
      </c>
    </row>
    <row r="691" spans="3:17" x14ac:dyDescent="0.25">
      <c r="C691" s="129">
        <v>677</v>
      </c>
      <c r="D691" s="118">
        <v>6.78</v>
      </c>
      <c r="E691" s="130">
        <v>3.32033646484727E-5</v>
      </c>
      <c r="G691" s="129">
        <v>677</v>
      </c>
      <c r="H691" s="119">
        <v>6.78</v>
      </c>
      <c r="I691" s="130">
        <v>5.8018028460304798E-5</v>
      </c>
      <c r="K691" s="129">
        <v>677</v>
      </c>
      <c r="L691" s="119">
        <v>6.78</v>
      </c>
      <c r="M691" s="130">
        <v>6.8398372378809704E-5</v>
      </c>
      <c r="O691" s="129">
        <v>677</v>
      </c>
      <c r="P691" s="119">
        <v>6.78</v>
      </c>
      <c r="Q691" s="130">
        <v>1.06442857313521E-4</v>
      </c>
    </row>
    <row r="692" spans="3:17" x14ac:dyDescent="0.25">
      <c r="C692" s="129">
        <v>678</v>
      </c>
      <c r="D692" s="118">
        <v>6.79</v>
      </c>
      <c r="E692" s="130">
        <v>3.3030788464269901E-5</v>
      </c>
      <c r="G692" s="129">
        <v>678</v>
      </c>
      <c r="H692" s="119">
        <v>6.79</v>
      </c>
      <c r="I692" s="130">
        <v>5.7919672944083601E-5</v>
      </c>
      <c r="K692" s="129">
        <v>678</v>
      </c>
      <c r="L692" s="119">
        <v>6.79</v>
      </c>
      <c r="M692" s="130">
        <v>6.8372739462018001E-5</v>
      </c>
      <c r="O692" s="129">
        <v>678</v>
      </c>
      <c r="P692" s="119">
        <v>6.79</v>
      </c>
      <c r="Q692" s="130">
        <v>1.0642075374209E-4</v>
      </c>
    </row>
    <row r="693" spans="3:17" x14ac:dyDescent="0.25">
      <c r="C693" s="129">
        <v>679</v>
      </c>
      <c r="D693" s="118">
        <v>6.8</v>
      </c>
      <c r="E693" s="130">
        <v>3.2857878949140901E-5</v>
      </c>
      <c r="G693" s="129">
        <v>679</v>
      </c>
      <c r="H693" s="119">
        <v>6.8</v>
      </c>
      <c r="I693" s="130">
        <v>5.7821396496993103E-5</v>
      </c>
      <c r="K693" s="129">
        <v>679</v>
      </c>
      <c r="L693" s="119">
        <v>6.8</v>
      </c>
      <c r="M693" s="130">
        <v>6.8346621242636895E-5</v>
      </c>
      <c r="O693" s="129">
        <v>679</v>
      </c>
      <c r="P693" s="119">
        <v>6.8</v>
      </c>
      <c r="Q693" s="130">
        <v>1.06396977420014E-4</v>
      </c>
    </row>
    <row r="694" spans="3:17" x14ac:dyDescent="0.25">
      <c r="C694" s="129">
        <v>680</v>
      </c>
      <c r="D694" s="118">
        <v>6.81</v>
      </c>
      <c r="E694" s="130">
        <v>3.2684641588071903E-5</v>
      </c>
      <c r="G694" s="129">
        <v>680</v>
      </c>
      <c r="H694" s="119">
        <v>6.81</v>
      </c>
      <c r="I694" s="130">
        <v>5.7723200768219801E-5</v>
      </c>
      <c r="K694" s="129">
        <v>680</v>
      </c>
      <c r="L694" s="119">
        <v>6.81</v>
      </c>
      <c r="M694" s="130">
        <v>6.8320022050809403E-5</v>
      </c>
      <c r="O694" s="129">
        <v>680</v>
      </c>
      <c r="P694" s="119">
        <v>6.81</v>
      </c>
      <c r="Q694" s="130">
        <v>1.06371600909159E-4</v>
      </c>
    </row>
    <row r="695" spans="3:17" x14ac:dyDescent="0.25">
      <c r="C695" s="129">
        <v>681</v>
      </c>
      <c r="D695" s="118">
        <v>6.82</v>
      </c>
      <c r="E695" s="130">
        <v>3.2511103101945602E-5</v>
      </c>
      <c r="G695" s="129">
        <v>681</v>
      </c>
      <c r="H695" s="119">
        <v>6.82</v>
      </c>
      <c r="I695" s="130">
        <v>5.7625087380444499E-5</v>
      </c>
      <c r="K695" s="129">
        <v>681</v>
      </c>
      <c r="L695" s="119">
        <v>6.82</v>
      </c>
      <c r="M695" s="130">
        <v>6.8292946194211906E-5</v>
      </c>
      <c r="O695" s="129">
        <v>681</v>
      </c>
      <c r="P695" s="119">
        <v>6.82</v>
      </c>
      <c r="Q695" s="130">
        <v>1.06344563896685E-4</v>
      </c>
    </row>
    <row r="696" spans="3:17" x14ac:dyDescent="0.25">
      <c r="C696" s="129">
        <v>682</v>
      </c>
      <c r="D696" s="118">
        <v>6.83</v>
      </c>
      <c r="E696" s="130">
        <v>3.2337404685954898E-5</v>
      </c>
      <c r="G696" s="129">
        <v>682</v>
      </c>
      <c r="H696" s="119">
        <v>6.83</v>
      </c>
      <c r="I696" s="130">
        <v>5.75270579301828E-5</v>
      </c>
      <c r="K696" s="129">
        <v>682</v>
      </c>
      <c r="L696" s="119">
        <v>6.83</v>
      </c>
      <c r="M696" s="130">
        <v>6.8265397957977794E-5</v>
      </c>
      <c r="O696" s="129">
        <v>682</v>
      </c>
      <c r="P696" s="119">
        <v>6.83</v>
      </c>
      <c r="Q696" s="130">
        <v>1.06315975392024E-4</v>
      </c>
    </row>
    <row r="697" spans="3:17" x14ac:dyDescent="0.25">
      <c r="C697" s="129">
        <v>683</v>
      </c>
      <c r="D697" s="118">
        <v>6.84</v>
      </c>
      <c r="E697" s="130">
        <v>3.2163473169917802E-5</v>
      </c>
      <c r="G697" s="129">
        <v>683</v>
      </c>
      <c r="H697" s="119">
        <v>6.84</v>
      </c>
      <c r="I697" s="130">
        <v>5.7429113988119598E-5</v>
      </c>
      <c r="K697" s="129">
        <v>683</v>
      </c>
      <c r="L697" s="119">
        <v>6.84</v>
      </c>
      <c r="M697" s="130">
        <v>6.8237381604617498E-5</v>
      </c>
      <c r="O697" s="129">
        <v>683</v>
      </c>
      <c r="P697" s="119">
        <v>6.84</v>
      </c>
      <c r="Q697" s="130">
        <v>1.0628574467581001E-4</v>
      </c>
    </row>
    <row r="698" spans="3:17" x14ac:dyDescent="0.25">
      <c r="C698" s="129">
        <v>684</v>
      </c>
      <c r="D698" s="118">
        <v>6.85</v>
      </c>
      <c r="E698" s="130">
        <v>3.1989315980458698E-5</v>
      </c>
      <c r="G698" s="129">
        <v>684</v>
      </c>
      <c r="H698" s="119">
        <v>6.85</v>
      </c>
      <c r="I698" s="130">
        <v>5.7331277687925697E-5</v>
      </c>
      <c r="K698" s="129">
        <v>684</v>
      </c>
      <c r="L698" s="119">
        <v>6.85</v>
      </c>
      <c r="M698" s="130">
        <v>6.8208901373949799E-5</v>
      </c>
      <c r="O698" s="129">
        <v>684</v>
      </c>
      <c r="P698" s="119">
        <v>6.85</v>
      </c>
      <c r="Q698" s="130">
        <v>1.06254004322781E-4</v>
      </c>
    </row>
    <row r="699" spans="3:17" x14ac:dyDescent="0.25">
      <c r="C699" s="129">
        <v>685</v>
      </c>
      <c r="D699" s="118">
        <v>6.86</v>
      </c>
      <c r="E699" s="130">
        <v>3.1814958360277602E-5</v>
      </c>
      <c r="G699" s="129">
        <v>685</v>
      </c>
      <c r="H699" s="119">
        <v>6.86</v>
      </c>
      <c r="I699" s="130">
        <v>5.7233614200814102E-5</v>
      </c>
      <c r="K699" s="129">
        <v>685</v>
      </c>
      <c r="L699" s="119">
        <v>6.86</v>
      </c>
      <c r="M699" s="130">
        <v>6.81799614830375E-5</v>
      </c>
      <c r="O699" s="129">
        <v>685</v>
      </c>
      <c r="P699" s="119">
        <v>6.86</v>
      </c>
      <c r="Q699" s="130">
        <v>1.06220646038365E-4</v>
      </c>
    </row>
    <row r="700" spans="3:17" x14ac:dyDescent="0.25">
      <c r="C700" s="129">
        <v>686</v>
      </c>
      <c r="D700" s="118">
        <v>6.87</v>
      </c>
      <c r="E700" s="130">
        <v>3.1640504972953903E-5</v>
      </c>
      <c r="G700" s="129">
        <v>686</v>
      </c>
      <c r="H700" s="119">
        <v>6.87</v>
      </c>
      <c r="I700" s="130">
        <v>5.7136039877147499E-5</v>
      </c>
      <c r="K700" s="129">
        <v>686</v>
      </c>
      <c r="L700" s="119">
        <v>6.87</v>
      </c>
      <c r="M700" s="130">
        <v>6.8150566126125E-5</v>
      </c>
      <c r="O700" s="129">
        <v>686</v>
      </c>
      <c r="P700" s="119">
        <v>6.87</v>
      </c>
      <c r="Q700" s="130">
        <v>1.06185813182672E-4</v>
      </c>
    </row>
    <row r="701" spans="3:17" x14ac:dyDescent="0.25">
      <c r="C701" s="129">
        <v>687</v>
      </c>
      <c r="D701" s="118">
        <v>6.88</v>
      </c>
      <c r="E701" s="130">
        <v>3.1465943322994301E-5</v>
      </c>
      <c r="G701" s="129">
        <v>687</v>
      </c>
      <c r="H701" s="119">
        <v>6.88</v>
      </c>
      <c r="I701" s="130">
        <v>5.7038556194915298E-5</v>
      </c>
      <c r="K701" s="129">
        <v>687</v>
      </c>
      <c r="L701" s="119">
        <v>6.88</v>
      </c>
      <c r="M701" s="130">
        <v>6.8120719474586304E-5</v>
      </c>
      <c r="O701" s="129">
        <v>687</v>
      </c>
      <c r="P701" s="119">
        <v>6.88</v>
      </c>
      <c r="Q701" s="130">
        <v>1.06149392614052E-4</v>
      </c>
    </row>
    <row r="702" spans="3:17" x14ac:dyDescent="0.25">
      <c r="C702" s="129">
        <v>688</v>
      </c>
      <c r="D702" s="118">
        <v>6.89</v>
      </c>
      <c r="E702" s="130">
        <v>3.1291252379675199E-5</v>
      </c>
      <c r="G702" s="129">
        <v>688</v>
      </c>
      <c r="H702" s="119">
        <v>6.89</v>
      </c>
      <c r="I702" s="130">
        <v>5.6941164607825697E-5</v>
      </c>
      <c r="K702" s="129">
        <v>688</v>
      </c>
      <c r="L702" s="119">
        <v>6.89</v>
      </c>
      <c r="M702" s="130">
        <v>6.8090425676873206E-5</v>
      </c>
      <c r="O702" s="129">
        <v>688</v>
      </c>
      <c r="P702" s="119">
        <v>6.89</v>
      </c>
      <c r="Q702" s="130">
        <v>1.06111525802609E-4</v>
      </c>
    </row>
    <row r="703" spans="3:17" x14ac:dyDescent="0.25">
      <c r="C703" s="129">
        <v>689</v>
      </c>
      <c r="D703" s="118">
        <v>6.9</v>
      </c>
      <c r="E703" s="130">
        <v>3.1116455937484197E-5</v>
      </c>
      <c r="G703" s="129">
        <v>689</v>
      </c>
      <c r="H703" s="119">
        <v>6.9</v>
      </c>
      <c r="I703" s="130">
        <v>5.68438665456171E-5</v>
      </c>
      <c r="K703" s="129">
        <v>689</v>
      </c>
      <c r="L703" s="119">
        <v>6.9</v>
      </c>
      <c r="M703" s="130">
        <v>6.8059688858471804E-5</v>
      </c>
      <c r="O703" s="129">
        <v>689</v>
      </c>
      <c r="P703" s="119">
        <v>6.9</v>
      </c>
      <c r="Q703" s="130">
        <v>1.06072107382389E-4</v>
      </c>
    </row>
    <row r="704" spans="3:17" x14ac:dyDescent="0.25">
      <c r="C704" s="129">
        <v>690</v>
      </c>
      <c r="D704" s="118">
        <v>6.91</v>
      </c>
      <c r="E704" s="130">
        <v>3.0941593161931601E-5</v>
      </c>
      <c r="G704" s="129">
        <v>690</v>
      </c>
      <c r="H704" s="119">
        <v>6.91</v>
      </c>
      <c r="I704" s="130">
        <v>5.6746663414363499E-5</v>
      </c>
      <c r="K704" s="129">
        <v>690</v>
      </c>
      <c r="L704" s="119">
        <v>6.91</v>
      </c>
      <c r="M704" s="130">
        <v>6.8028513121860194E-5</v>
      </c>
      <c r="O704" s="129">
        <v>690</v>
      </c>
      <c r="P704" s="119">
        <v>6.91</v>
      </c>
      <c r="Q704" s="130">
        <v>1.06031264364765E-4</v>
      </c>
    </row>
    <row r="705" spans="3:17" x14ac:dyDescent="0.25">
      <c r="C705" s="129">
        <v>691</v>
      </c>
      <c r="D705" s="118">
        <v>6.92</v>
      </c>
      <c r="E705" s="130">
        <v>3.0766770550954799E-5</v>
      </c>
      <c r="G705" s="129">
        <v>691</v>
      </c>
      <c r="H705" s="119">
        <v>6.92</v>
      </c>
      <c r="I705" s="130">
        <v>5.6649556596779198E-5</v>
      </c>
      <c r="K705" s="129">
        <v>691</v>
      </c>
      <c r="L705" s="119">
        <v>6.92</v>
      </c>
      <c r="M705" s="130">
        <v>6.7996902546474099E-5</v>
      </c>
      <c r="O705" s="129">
        <v>691</v>
      </c>
      <c r="P705" s="119">
        <v>6.92</v>
      </c>
      <c r="Q705" s="130">
        <v>1.0598891167484499E-4</v>
      </c>
    </row>
    <row r="706" spans="3:17" x14ac:dyDescent="0.25">
      <c r="C706" s="129">
        <v>692</v>
      </c>
      <c r="D706" s="118">
        <v>6.93</v>
      </c>
      <c r="E706" s="130">
        <v>3.0591909360379402E-5</v>
      </c>
      <c r="G706" s="129">
        <v>692</v>
      </c>
      <c r="H706" s="119">
        <v>6.93</v>
      </c>
      <c r="I706" s="130">
        <v>5.6552547452517397E-5</v>
      </c>
      <c r="K706" s="129">
        <v>692</v>
      </c>
      <c r="L706" s="119">
        <v>6.93</v>
      </c>
      <c r="M706" s="130">
        <v>6.7964861188674004E-5</v>
      </c>
      <c r="O706" s="129">
        <v>692</v>
      </c>
      <c r="P706" s="119">
        <v>6.93</v>
      </c>
      <c r="Q706" s="130">
        <v>1.0594514940516701E-4</v>
      </c>
    </row>
    <row r="707" spans="3:17" x14ac:dyDescent="0.25">
      <c r="C707" s="129">
        <v>693</v>
      </c>
      <c r="D707" s="118">
        <v>6.94</v>
      </c>
      <c r="E707" s="130">
        <v>3.0417031969876199E-5</v>
      </c>
      <c r="G707" s="129">
        <v>693</v>
      </c>
      <c r="H707" s="119">
        <v>6.94</v>
      </c>
      <c r="I707" s="130">
        <v>5.6455637318465899E-5</v>
      </c>
      <c r="K707" s="129">
        <v>693</v>
      </c>
      <c r="L707" s="119">
        <v>6.94</v>
      </c>
      <c r="M707" s="130">
        <v>6.7932407011288699E-5</v>
      </c>
      <c r="O707" s="129">
        <v>693</v>
      </c>
      <c r="P707" s="119">
        <v>6.94</v>
      </c>
      <c r="Q707" s="130">
        <v>1.0589992517794999E-4</v>
      </c>
    </row>
    <row r="708" spans="3:17" x14ac:dyDescent="0.25">
      <c r="C708" s="129">
        <v>694</v>
      </c>
      <c r="D708" s="118">
        <v>6.95</v>
      </c>
      <c r="E708" s="130">
        <v>3.0242160405643201E-5</v>
      </c>
      <c r="G708" s="129">
        <v>694</v>
      </c>
      <c r="H708" s="119">
        <v>6.95</v>
      </c>
      <c r="I708" s="130">
        <v>5.6358864023977898E-5</v>
      </c>
      <c r="K708" s="129">
        <v>694</v>
      </c>
      <c r="L708" s="119">
        <v>6.95</v>
      </c>
      <c r="M708" s="130">
        <v>6.7899617945557796E-5</v>
      </c>
      <c r="O708" s="129">
        <v>694</v>
      </c>
      <c r="P708" s="119">
        <v>6.95</v>
      </c>
      <c r="Q708" s="130">
        <v>1.0585329981723499E-4</v>
      </c>
    </row>
    <row r="709" spans="3:17" x14ac:dyDescent="0.25">
      <c r="C709" s="129">
        <v>695</v>
      </c>
      <c r="D709" s="118">
        <v>6.96</v>
      </c>
      <c r="E709" s="130">
        <v>3.0067347674372099E-5</v>
      </c>
      <c r="G709" s="129">
        <v>695</v>
      </c>
      <c r="H709" s="119">
        <v>6.96</v>
      </c>
      <c r="I709" s="130">
        <v>5.6262254848949199E-5</v>
      </c>
      <c r="K709" s="129">
        <v>695</v>
      </c>
      <c r="L709" s="119">
        <v>6.96</v>
      </c>
      <c r="M709" s="130">
        <v>6.7866409627837499E-5</v>
      </c>
      <c r="O709" s="129">
        <v>695</v>
      </c>
      <c r="P709" s="119">
        <v>6.96</v>
      </c>
      <c r="Q709" s="130">
        <v>1.0580526593731801E-4</v>
      </c>
    </row>
    <row r="710" spans="3:17" x14ac:dyDescent="0.25">
      <c r="C710" s="129">
        <v>696</v>
      </c>
      <c r="D710" s="118">
        <v>6.97</v>
      </c>
      <c r="E710" s="130">
        <v>2.98926577149012E-5</v>
      </c>
      <c r="G710" s="129">
        <v>696</v>
      </c>
      <c r="H710" s="119">
        <v>6.97</v>
      </c>
      <c r="I710" s="130">
        <v>5.6165747714267003E-5</v>
      </c>
      <c r="K710" s="129">
        <v>696</v>
      </c>
      <c r="L710" s="119">
        <v>6.97</v>
      </c>
      <c r="M710" s="130">
        <v>6.7832786022194405E-5</v>
      </c>
      <c r="O710" s="129">
        <v>696</v>
      </c>
      <c r="P710" s="119">
        <v>6.97</v>
      </c>
      <c r="Q710" s="130">
        <v>1.05755832856223E-4</v>
      </c>
    </row>
    <row r="711" spans="3:17" x14ac:dyDescent="0.25">
      <c r="C711" s="129">
        <v>697</v>
      </c>
      <c r="D711" s="118">
        <v>6.98</v>
      </c>
      <c r="E711" s="130">
        <v>2.97180353630641E-5</v>
      </c>
      <c r="G711" s="129">
        <v>697</v>
      </c>
      <c r="H711" s="119">
        <v>6.98</v>
      </c>
      <c r="I711" s="130">
        <v>5.6069343875481497E-5</v>
      </c>
      <c r="K711" s="129">
        <v>697</v>
      </c>
      <c r="L711" s="119">
        <v>6.98</v>
      </c>
      <c r="M711" s="130">
        <v>6.7798751069564903E-5</v>
      </c>
      <c r="O711" s="129">
        <v>697</v>
      </c>
      <c r="P711" s="119">
        <v>6.98</v>
      </c>
      <c r="Q711" s="130">
        <v>1.05705050362552E-4</v>
      </c>
    </row>
    <row r="712" spans="3:17" x14ac:dyDescent="0.25">
      <c r="C712" s="129">
        <v>698</v>
      </c>
      <c r="D712" s="118">
        <v>6.99</v>
      </c>
      <c r="E712" s="130">
        <v>2.9569099446287201E-5</v>
      </c>
      <c r="G712" s="129">
        <v>698</v>
      </c>
      <c r="H712" s="119">
        <v>6.99</v>
      </c>
      <c r="I712" s="130">
        <v>5.59730445667432E-5</v>
      </c>
      <c r="K712" s="129">
        <v>698</v>
      </c>
      <c r="L712" s="119">
        <v>6.99</v>
      </c>
      <c r="M712" s="130">
        <v>6.7764308687752399E-5</v>
      </c>
      <c r="O712" s="129">
        <v>698</v>
      </c>
      <c r="P712" s="119">
        <v>6.99</v>
      </c>
      <c r="Q712" s="130">
        <v>1.05652864144511E-4</v>
      </c>
    </row>
    <row r="713" spans="3:17" x14ac:dyDescent="0.25">
      <c r="C713" s="129">
        <v>699</v>
      </c>
      <c r="D713" s="118">
        <v>7</v>
      </c>
      <c r="E713" s="130">
        <v>2.95395237234906E-5</v>
      </c>
      <c r="G713" s="129">
        <v>699</v>
      </c>
      <c r="H713" s="119">
        <v>7</v>
      </c>
      <c r="I713" s="130">
        <v>5.5876851001079303E-5</v>
      </c>
      <c r="K713" s="129">
        <v>699</v>
      </c>
      <c r="L713" s="119">
        <v>7</v>
      </c>
      <c r="M713" s="130">
        <v>6.77294627714178E-5</v>
      </c>
      <c r="O713" s="129">
        <v>699</v>
      </c>
      <c r="P713" s="119">
        <v>7</v>
      </c>
      <c r="Q713" s="130">
        <v>1.0559939323297499E-4</v>
      </c>
    </row>
    <row r="714" spans="3:17" x14ac:dyDescent="0.25">
      <c r="C714" s="129">
        <v>700</v>
      </c>
      <c r="D714" s="118">
        <v>7.01</v>
      </c>
      <c r="E714" s="130">
        <v>2.95097733901517E-5</v>
      </c>
      <c r="G714" s="129">
        <v>700</v>
      </c>
      <c r="H714" s="119">
        <v>7.01</v>
      </c>
      <c r="I714" s="130">
        <v>5.5780764370663401E-5</v>
      </c>
      <c r="K714" s="129">
        <v>700</v>
      </c>
      <c r="L714" s="119">
        <v>7.01</v>
      </c>
      <c r="M714" s="130">
        <v>6.7694217192083104E-5</v>
      </c>
      <c r="O714" s="129">
        <v>700</v>
      </c>
      <c r="P714" s="119">
        <v>7.01</v>
      </c>
      <c r="Q714" s="130">
        <v>1.05544507677699E-4</v>
      </c>
    </row>
    <row r="715" spans="3:17" x14ac:dyDescent="0.25">
      <c r="C715" s="129">
        <v>701</v>
      </c>
      <c r="D715" s="118">
        <v>7.02</v>
      </c>
      <c r="E715" s="130">
        <v>2.9479851156977199E-5</v>
      </c>
      <c r="G715" s="129">
        <v>701</v>
      </c>
      <c r="H715" s="119">
        <v>7.02</v>
      </c>
      <c r="I715" s="130">
        <v>5.5684785847084797E-5</v>
      </c>
      <c r="K715" s="129">
        <v>701</v>
      </c>
      <c r="L715" s="119">
        <v>7.02</v>
      </c>
      <c r="M715" s="130">
        <v>6.7658575798131202E-5</v>
      </c>
      <c r="O715" s="129">
        <v>701</v>
      </c>
      <c r="P715" s="119">
        <v>7.02</v>
      </c>
      <c r="Q715" s="130">
        <v>1.05488407704132E-4</v>
      </c>
    </row>
    <row r="716" spans="3:17" x14ac:dyDescent="0.25">
      <c r="C716" s="129">
        <v>702</v>
      </c>
      <c r="D716" s="118">
        <v>7.03</v>
      </c>
      <c r="E716" s="130">
        <v>2.94497597072664E-5</v>
      </c>
      <c r="G716" s="129">
        <v>702</v>
      </c>
      <c r="H716" s="119">
        <v>7.03</v>
      </c>
      <c r="I716" s="130">
        <v>5.5588916581612303E-5</v>
      </c>
      <c r="K716" s="129">
        <v>702</v>
      </c>
      <c r="L716" s="119">
        <v>7.03</v>
      </c>
      <c r="M716" s="130">
        <v>6.7622542414816605E-5</v>
      </c>
      <c r="O716" s="129">
        <v>702</v>
      </c>
      <c r="P716" s="119">
        <v>7.03</v>
      </c>
      <c r="Q716" s="130">
        <v>1.05430877704085E-4</v>
      </c>
    </row>
    <row r="717" spans="3:17" x14ac:dyDescent="0.25">
      <c r="C717" s="129">
        <v>703</v>
      </c>
      <c r="D717" s="118">
        <v>7.04</v>
      </c>
      <c r="E717" s="130">
        <v>2.9419501697138302E-5</v>
      </c>
      <c r="G717" s="129">
        <v>703</v>
      </c>
      <c r="H717" s="119">
        <v>7.04</v>
      </c>
      <c r="I717" s="130">
        <v>5.5493157705455498E-5</v>
      </c>
      <c r="K717" s="129">
        <v>703</v>
      </c>
      <c r="L717" s="119">
        <v>7.04</v>
      </c>
      <c r="M717" s="130">
        <v>6.7586120844270205E-5</v>
      </c>
      <c r="O717" s="129">
        <v>703</v>
      </c>
      <c r="P717" s="119">
        <v>7.04</v>
      </c>
      <c r="Q717" s="130">
        <v>1.05372205315032E-4</v>
      </c>
    </row>
    <row r="718" spans="3:17" x14ac:dyDescent="0.25">
      <c r="C718" s="129">
        <v>704</v>
      </c>
      <c r="D718" s="118">
        <v>7.05</v>
      </c>
      <c r="E718" s="130">
        <v>2.9389106041188599E-5</v>
      </c>
      <c r="G718" s="129">
        <v>704</v>
      </c>
      <c r="H718" s="119">
        <v>7.05</v>
      </c>
      <c r="I718" s="130">
        <v>5.5397543167482202E-5</v>
      </c>
      <c r="K718" s="129">
        <v>704</v>
      </c>
      <c r="L718" s="119">
        <v>7.05</v>
      </c>
      <c r="M718" s="130">
        <v>6.7549314865514995E-5</v>
      </c>
      <c r="O718" s="129">
        <v>704</v>
      </c>
      <c r="P718" s="119">
        <v>7.05</v>
      </c>
      <c r="Q718" s="130">
        <v>1.05312134675666E-4</v>
      </c>
    </row>
    <row r="719" spans="3:17" x14ac:dyDescent="0.25">
      <c r="C719" s="129">
        <v>705</v>
      </c>
      <c r="D719" s="118">
        <v>7.06</v>
      </c>
      <c r="E719" s="130">
        <v>2.9358583025898799E-5</v>
      </c>
      <c r="G719" s="129">
        <v>705</v>
      </c>
      <c r="H719" s="119">
        <v>7.06</v>
      </c>
      <c r="I719" s="130">
        <v>5.5302102006721802E-5</v>
      </c>
      <c r="K719" s="129">
        <v>705</v>
      </c>
      <c r="L719" s="119">
        <v>7.06</v>
      </c>
      <c r="M719" s="130">
        <v>6.7512128234485205E-5</v>
      </c>
      <c r="O719" s="129">
        <v>705</v>
      </c>
      <c r="P719" s="119">
        <v>7.06</v>
      </c>
      <c r="Q719" s="130">
        <v>1.05250895996079E-4</v>
      </c>
    </row>
    <row r="720" spans="3:17" x14ac:dyDescent="0.25">
      <c r="C720" s="129">
        <v>706</v>
      </c>
      <c r="D720" s="118">
        <v>7.07</v>
      </c>
      <c r="E720" s="130">
        <v>2.9327900803609001E-5</v>
      </c>
      <c r="G720" s="129">
        <v>706</v>
      </c>
      <c r="H720" s="119">
        <v>7.07</v>
      </c>
      <c r="I720" s="130">
        <v>5.5206773718275802E-5</v>
      </c>
      <c r="K720" s="129">
        <v>706</v>
      </c>
      <c r="L720" s="119">
        <v>7.07</v>
      </c>
      <c r="M720" s="130">
        <v>6.7474564684039001E-5</v>
      </c>
      <c r="O720" s="129">
        <v>706</v>
      </c>
      <c r="P720" s="119">
        <v>7.07</v>
      </c>
      <c r="Q720" s="130">
        <v>1.05188341983006E-4</v>
      </c>
    </row>
    <row r="721" spans="3:17" x14ac:dyDescent="0.25">
      <c r="C721" s="129">
        <v>707</v>
      </c>
      <c r="D721" s="118">
        <v>7.08</v>
      </c>
      <c r="E721" s="130">
        <v>2.92970619266467E-5</v>
      </c>
      <c r="G721" s="129">
        <v>707</v>
      </c>
      <c r="H721" s="119">
        <v>7.08</v>
      </c>
      <c r="I721" s="130">
        <v>5.5111559362018098E-5</v>
      </c>
      <c r="K721" s="129">
        <v>707</v>
      </c>
      <c r="L721" s="119">
        <v>7.08</v>
      </c>
      <c r="M721" s="130">
        <v>6.74366279239862E-5</v>
      </c>
      <c r="O721" s="129">
        <v>707</v>
      </c>
      <c r="P721" s="119">
        <v>7.08</v>
      </c>
      <c r="Q721" s="130">
        <v>1.05124588077658E-4</v>
      </c>
    </row>
    <row r="722" spans="3:17" x14ac:dyDescent="0.25">
      <c r="C722" s="129">
        <v>708</v>
      </c>
      <c r="D722" s="118">
        <v>7.09</v>
      </c>
      <c r="E722" s="130">
        <v>2.9266068921274799E-5</v>
      </c>
      <c r="G722" s="129">
        <v>708</v>
      </c>
      <c r="H722" s="119">
        <v>7.09</v>
      </c>
      <c r="I722" s="130">
        <v>5.5016459978970599E-5</v>
      </c>
      <c r="K722" s="129">
        <v>708</v>
      </c>
      <c r="L722" s="119">
        <v>7.09</v>
      </c>
      <c r="M722" s="130">
        <v>6.7398321641112203E-5</v>
      </c>
      <c r="O722" s="129">
        <v>708</v>
      </c>
      <c r="P722" s="119">
        <v>7.09</v>
      </c>
      <c r="Q722" s="130">
        <v>1.0505960712960399E-4</v>
      </c>
    </row>
    <row r="723" spans="3:17" x14ac:dyDescent="0.25">
      <c r="C723" s="129">
        <v>709</v>
      </c>
      <c r="D723" s="118">
        <v>7.1</v>
      </c>
      <c r="E723" s="130">
        <v>2.9234924287911899E-5</v>
      </c>
      <c r="G723" s="129">
        <v>709</v>
      </c>
      <c r="H723" s="119">
        <v>7.1</v>
      </c>
      <c r="I723" s="130">
        <v>5.4921476591542799E-5</v>
      </c>
      <c r="K723" s="129">
        <v>709</v>
      </c>
      <c r="L723" s="119">
        <v>7.1</v>
      </c>
      <c r="M723" s="130">
        <v>6.7359649499204301E-5</v>
      </c>
      <c r="O723" s="129">
        <v>709</v>
      </c>
      <c r="P723" s="119">
        <v>7.1</v>
      </c>
      <c r="Q723" s="130">
        <v>1.04993388299323E-4</v>
      </c>
    </row>
    <row r="724" spans="3:17" x14ac:dyDescent="0.25">
      <c r="C724" s="129">
        <v>710</v>
      </c>
      <c r="D724" s="118">
        <v>7.11</v>
      </c>
      <c r="E724" s="130">
        <v>2.9203630501352799E-5</v>
      </c>
      <c r="G724" s="129">
        <v>710</v>
      </c>
      <c r="H724" s="119">
        <v>7.11</v>
      </c>
      <c r="I724" s="130">
        <v>5.4826610203774398E-5</v>
      </c>
      <c r="K724" s="129">
        <v>710</v>
      </c>
      <c r="L724" s="119">
        <v>7.11</v>
      </c>
      <c r="M724" s="130">
        <v>6.7320615139084106E-5</v>
      </c>
      <c r="O724" s="129">
        <v>710</v>
      </c>
      <c r="P724" s="119">
        <v>7.11</v>
      </c>
      <c r="Q724" s="130">
        <v>1.0492603603274E-4</v>
      </c>
    </row>
    <row r="725" spans="3:17" x14ac:dyDescent="0.25">
      <c r="C725" s="129">
        <v>711</v>
      </c>
      <c r="D725" s="118">
        <v>7.12</v>
      </c>
      <c r="E725" s="130">
        <v>2.9172238641903301E-5</v>
      </c>
      <c r="G725" s="129">
        <v>711</v>
      </c>
      <c r="H725" s="119">
        <v>7.12</v>
      </c>
      <c r="I725" s="130">
        <v>5.5012972842302099E-5</v>
      </c>
      <c r="K725" s="129">
        <v>711</v>
      </c>
      <c r="L725" s="119">
        <v>7.12</v>
      </c>
      <c r="M725" s="130">
        <v>6.7281222178641799E-5</v>
      </c>
      <c r="O725" s="129">
        <v>711</v>
      </c>
      <c r="P725" s="119">
        <v>7.12</v>
      </c>
      <c r="Q725" s="130">
        <v>1.0485740181957E-4</v>
      </c>
    </row>
    <row r="726" spans="3:17" x14ac:dyDescent="0.25">
      <c r="C726" s="129">
        <v>712</v>
      </c>
      <c r="D726" s="118">
        <v>7.13</v>
      </c>
      <c r="E726" s="130">
        <v>2.9140712114375601E-5</v>
      </c>
      <c r="G726" s="129">
        <v>712</v>
      </c>
      <c r="H726" s="119">
        <v>7.13</v>
      </c>
      <c r="I726" s="130">
        <v>5.5234625029930698E-5</v>
      </c>
      <c r="K726" s="129">
        <v>712</v>
      </c>
      <c r="L726" s="119">
        <v>7.13</v>
      </c>
      <c r="M726" s="130">
        <v>6.7241474212868099E-5</v>
      </c>
      <c r="O726" s="129">
        <v>712</v>
      </c>
      <c r="P726" s="119">
        <v>7.13</v>
      </c>
      <c r="Q726" s="130">
        <v>1.04787733033529E-4</v>
      </c>
    </row>
    <row r="727" spans="3:17" x14ac:dyDescent="0.25">
      <c r="C727" s="129">
        <v>713</v>
      </c>
      <c r="D727" s="118">
        <v>7.14</v>
      </c>
      <c r="E727" s="130">
        <v>2.9109043266343299E-5</v>
      </c>
      <c r="G727" s="129">
        <v>713</v>
      </c>
      <c r="H727" s="119">
        <v>7.14</v>
      </c>
      <c r="I727" s="130">
        <v>5.5456563143321897E-5</v>
      </c>
      <c r="K727" s="129">
        <v>713</v>
      </c>
      <c r="L727" s="119">
        <v>7.14</v>
      </c>
      <c r="M727" s="130">
        <v>6.7201374813898501E-5</v>
      </c>
      <c r="O727" s="129">
        <v>713</v>
      </c>
      <c r="P727" s="119">
        <v>7.14</v>
      </c>
      <c r="Q727" s="130">
        <v>1.04716794409194E-4</v>
      </c>
    </row>
    <row r="728" spans="3:17" x14ac:dyDescent="0.25">
      <c r="C728" s="129">
        <v>714</v>
      </c>
      <c r="D728" s="118">
        <v>7.15</v>
      </c>
      <c r="E728" s="130">
        <v>2.9077234474916899E-5</v>
      </c>
      <c r="G728" s="129">
        <v>714</v>
      </c>
      <c r="H728" s="119">
        <v>7.15</v>
      </c>
      <c r="I728" s="130">
        <v>5.5678715610738701E-5</v>
      </c>
      <c r="K728" s="129">
        <v>714</v>
      </c>
      <c r="L728" s="119">
        <v>7.15</v>
      </c>
      <c r="M728" s="130">
        <v>6.7160927531050203E-5</v>
      </c>
      <c r="O728" s="129">
        <v>714</v>
      </c>
      <c r="P728" s="119">
        <v>7.15</v>
      </c>
      <c r="Q728" s="130">
        <v>1.04644800907511E-4</v>
      </c>
    </row>
    <row r="729" spans="3:17" x14ac:dyDescent="0.25">
      <c r="C729" s="129">
        <v>715</v>
      </c>
      <c r="D729" s="118">
        <v>7.16</v>
      </c>
      <c r="E729" s="130">
        <v>2.9045288092653998E-5</v>
      </c>
      <c r="G729" s="129">
        <v>715</v>
      </c>
      <c r="H729" s="119">
        <v>7.16</v>
      </c>
      <c r="I729" s="130">
        <v>5.5901036701912999E-5</v>
      </c>
      <c r="K729" s="129">
        <v>715</v>
      </c>
      <c r="L729" s="119">
        <v>7.16</v>
      </c>
      <c r="M729" s="130">
        <v>6.7120135890867604E-5</v>
      </c>
      <c r="O729" s="129">
        <v>715</v>
      </c>
      <c r="P729" s="119">
        <v>7.16</v>
      </c>
      <c r="Q729" s="130">
        <v>1.04571627363531E-4</v>
      </c>
    </row>
    <row r="730" spans="3:17" x14ac:dyDescent="0.25">
      <c r="C730" s="129">
        <v>716</v>
      </c>
      <c r="D730" s="118">
        <v>7.17</v>
      </c>
      <c r="E730" s="130">
        <v>2.90132064477727E-5</v>
      </c>
      <c r="G730" s="129">
        <v>716</v>
      </c>
      <c r="H730" s="119">
        <v>7.17</v>
      </c>
      <c r="I730" s="130">
        <v>5.6123436934425399E-5</v>
      </c>
      <c r="K730" s="129">
        <v>716</v>
      </c>
      <c r="L730" s="119">
        <v>7.17</v>
      </c>
      <c r="M730" s="130">
        <v>6.7079003397165496E-5</v>
      </c>
      <c r="O730" s="129">
        <v>716</v>
      </c>
      <c r="P730" s="119">
        <v>7.17</v>
      </c>
      <c r="Q730" s="130">
        <v>1.04497340875717E-4</v>
      </c>
    </row>
    <row r="731" spans="3:17" x14ac:dyDescent="0.25">
      <c r="C731" s="129">
        <v>717</v>
      </c>
      <c r="D731" s="118">
        <v>7.18</v>
      </c>
      <c r="E731" s="130">
        <v>2.8981002546765901E-5</v>
      </c>
      <c r="G731" s="129">
        <v>717</v>
      </c>
      <c r="H731" s="119">
        <v>7.18</v>
      </c>
      <c r="I731" s="130">
        <v>5.6345845930842502E-5</v>
      </c>
      <c r="K731" s="129">
        <v>717</v>
      </c>
      <c r="L731" s="119">
        <v>7.18</v>
      </c>
      <c r="M731" s="130">
        <v>6.7037533531079195E-5</v>
      </c>
      <c r="O731" s="129">
        <v>717</v>
      </c>
      <c r="P731" s="119">
        <v>7.18</v>
      </c>
      <c r="Q731" s="130">
        <v>1.04421985183855E-4</v>
      </c>
    </row>
    <row r="732" spans="3:17" x14ac:dyDescent="0.25">
      <c r="C732" s="129">
        <v>718</v>
      </c>
      <c r="D732" s="118">
        <v>7.19</v>
      </c>
      <c r="E732" s="130">
        <v>2.8948713982498102E-5</v>
      </c>
      <c r="G732" s="129">
        <v>718</v>
      </c>
      <c r="H732" s="119">
        <v>7.19</v>
      </c>
      <c r="I732" s="130">
        <v>5.65681957981964E-5</v>
      </c>
      <c r="K732" s="129">
        <v>718</v>
      </c>
      <c r="L732" s="119">
        <v>7.19</v>
      </c>
      <c r="M732" s="130">
        <v>6.6995729751114901E-5</v>
      </c>
      <c r="O732" s="129">
        <v>718</v>
      </c>
      <c r="P732" s="119">
        <v>7.19</v>
      </c>
      <c r="Q732" s="130">
        <v>1.04345456610873E-4</v>
      </c>
    </row>
    <row r="733" spans="3:17" x14ac:dyDescent="0.25">
      <c r="C733" s="129">
        <v>719</v>
      </c>
      <c r="D733" s="118">
        <v>7.2</v>
      </c>
      <c r="E733" s="130">
        <v>2.8916296567531199E-5</v>
      </c>
      <c r="G733" s="129">
        <v>719</v>
      </c>
      <c r="H733" s="119">
        <v>7.2</v>
      </c>
      <c r="I733" s="130">
        <v>5.6790419579393402E-5</v>
      </c>
      <c r="K733" s="129">
        <v>719</v>
      </c>
      <c r="L733" s="119">
        <v>7.2</v>
      </c>
      <c r="M733" s="130">
        <v>6.6953595493199206E-5</v>
      </c>
      <c r="O733" s="129">
        <v>719</v>
      </c>
      <c r="P733" s="119">
        <v>7.2</v>
      </c>
      <c r="Q733" s="130">
        <v>1.0426797073346E-4</v>
      </c>
    </row>
    <row r="734" spans="3:17" x14ac:dyDescent="0.25">
      <c r="C734" s="129">
        <v>720</v>
      </c>
      <c r="D734" s="118">
        <v>7.21</v>
      </c>
      <c r="E734" s="130">
        <v>2.88837525374288E-5</v>
      </c>
      <c r="G734" s="129">
        <v>720</v>
      </c>
      <c r="H734" s="119">
        <v>7.21</v>
      </c>
      <c r="I734" s="130">
        <v>5.7012451256043202E-5</v>
      </c>
      <c r="K734" s="129">
        <v>720</v>
      </c>
      <c r="L734" s="119">
        <v>7.21</v>
      </c>
      <c r="M734" s="130">
        <v>6.6911134170735906E-5</v>
      </c>
      <c r="O734" s="129">
        <v>720</v>
      </c>
      <c r="P734" s="119">
        <v>7.21</v>
      </c>
      <c r="Q734" s="130">
        <v>1.0418931076559901E-4</v>
      </c>
    </row>
    <row r="735" spans="3:17" x14ac:dyDescent="0.25">
      <c r="C735" s="129">
        <v>721</v>
      </c>
      <c r="D735" s="118">
        <v>7.22</v>
      </c>
      <c r="E735" s="130">
        <v>2.8851084104448099E-5</v>
      </c>
      <c r="G735" s="129">
        <v>721</v>
      </c>
      <c r="H735" s="119">
        <v>7.22</v>
      </c>
      <c r="I735" s="130">
        <v>5.7234225750874003E-5</v>
      </c>
      <c r="K735" s="129">
        <v>721</v>
      </c>
      <c r="L735" s="119">
        <v>7.22</v>
      </c>
      <c r="M735" s="130">
        <v>6.6868349174661404E-5</v>
      </c>
      <c r="O735" s="129">
        <v>721</v>
      </c>
      <c r="P735" s="119">
        <v>7.22</v>
      </c>
      <c r="Q735" s="130">
        <v>1.04109689223373E-4</v>
      </c>
    </row>
    <row r="736" spans="3:17" x14ac:dyDescent="0.25">
      <c r="C736" s="129">
        <v>722</v>
      </c>
      <c r="D736" s="118">
        <v>7.23</v>
      </c>
      <c r="E736" s="130">
        <v>2.8818293457744E-5</v>
      </c>
      <c r="G736" s="129">
        <v>722</v>
      </c>
      <c r="H736" s="119">
        <v>7.23</v>
      </c>
      <c r="I736" s="130">
        <v>5.7455678929747401E-5</v>
      </c>
      <c r="K736" s="129">
        <v>722</v>
      </c>
      <c r="L736" s="119">
        <v>7.23</v>
      </c>
      <c r="M736" s="130">
        <v>6.6825287794864896E-5</v>
      </c>
      <c r="O736" s="129">
        <v>722</v>
      </c>
      <c r="P736" s="119">
        <v>7.23</v>
      </c>
      <c r="Q736" s="130">
        <v>1.04028976411005E-4</v>
      </c>
    </row>
    <row r="737" spans="3:17" x14ac:dyDescent="0.25">
      <c r="C737" s="129">
        <v>723</v>
      </c>
      <c r="D737" s="118">
        <v>7.24</v>
      </c>
      <c r="E737" s="130">
        <v>2.87853827635734E-5</v>
      </c>
      <c r="G737" s="129">
        <v>723</v>
      </c>
      <c r="H737" s="119">
        <v>7.24</v>
      </c>
      <c r="I737" s="130">
        <v>5.7676747603274502E-5</v>
      </c>
      <c r="K737" s="129">
        <v>723</v>
      </c>
      <c r="L737" s="119">
        <v>7.24</v>
      </c>
      <c r="M737" s="130">
        <v>6.6781960567272204E-5</v>
      </c>
      <c r="O737" s="129">
        <v>723</v>
      </c>
      <c r="P737" s="119">
        <v>7.24</v>
      </c>
      <c r="Q737" s="130">
        <v>1.0394724417744E-4</v>
      </c>
    </row>
    <row r="738" spans="3:17" x14ac:dyDescent="0.25">
      <c r="C738" s="129">
        <v>724</v>
      </c>
      <c r="D738" s="118">
        <v>7.25</v>
      </c>
      <c r="E738" s="130">
        <v>2.8752382102111201E-5</v>
      </c>
      <c r="G738" s="129">
        <v>724</v>
      </c>
      <c r="H738" s="119">
        <v>7.25</v>
      </c>
      <c r="I738" s="130">
        <v>5.78973695280589E-5</v>
      </c>
      <c r="K738" s="129">
        <v>724</v>
      </c>
      <c r="L738" s="119">
        <v>7.25</v>
      </c>
      <c r="M738" s="130">
        <v>6.6738319193832102E-5</v>
      </c>
      <c r="O738" s="129">
        <v>724</v>
      </c>
      <c r="P738" s="119">
        <v>7.25</v>
      </c>
      <c r="Q738" s="130">
        <v>1.0386452846362E-4</v>
      </c>
    </row>
    <row r="739" spans="3:17" x14ac:dyDescent="0.25">
      <c r="C739" s="129">
        <v>725</v>
      </c>
      <c r="D739" s="118">
        <v>7.26</v>
      </c>
      <c r="E739" s="130">
        <v>2.87192925307174E-5</v>
      </c>
      <c r="G739" s="129">
        <v>725</v>
      </c>
      <c r="H739" s="119">
        <v>7.26</v>
      </c>
      <c r="I739" s="130">
        <v>5.8117483407559302E-5</v>
      </c>
      <c r="K739" s="129">
        <v>725</v>
      </c>
      <c r="L739" s="119">
        <v>7.26</v>
      </c>
      <c r="M739" s="130">
        <v>6.6694366977463604E-5</v>
      </c>
      <c r="O739" s="129">
        <v>725</v>
      </c>
      <c r="P739" s="119">
        <v>7.26</v>
      </c>
      <c r="Q739" s="130">
        <v>1.0378073744882701E-4</v>
      </c>
    </row>
    <row r="740" spans="3:17" x14ac:dyDescent="0.25">
      <c r="C740" s="129">
        <v>726</v>
      </c>
      <c r="D740" s="118">
        <v>7.27</v>
      </c>
      <c r="E740" s="130">
        <v>2.86860888603049E-5</v>
      </c>
      <c r="G740" s="129">
        <v>726</v>
      </c>
      <c r="H740" s="119">
        <v>7.27</v>
      </c>
      <c r="I740" s="130">
        <v>5.8337028892595999E-5</v>
      </c>
      <c r="K740" s="129">
        <v>726</v>
      </c>
      <c r="L740" s="119">
        <v>7.27</v>
      </c>
      <c r="M740" s="130">
        <v>6.6650107198944905E-5</v>
      </c>
      <c r="O740" s="129">
        <v>726</v>
      </c>
      <c r="P740" s="119">
        <v>7.27</v>
      </c>
      <c r="Q740" s="130">
        <v>1.0369606797986701E-4</v>
      </c>
    </row>
    <row r="741" spans="3:17" x14ac:dyDescent="0.25">
      <c r="C741" s="129">
        <v>727</v>
      </c>
      <c r="D741" s="118">
        <v>7.28</v>
      </c>
      <c r="E741" s="130">
        <v>2.8652773170104E-5</v>
      </c>
      <c r="G741" s="129">
        <v>727</v>
      </c>
      <c r="H741" s="119">
        <v>7.28</v>
      </c>
      <c r="I741" s="130">
        <v>5.85559465815052E-5</v>
      </c>
      <c r="K741" s="129">
        <v>727</v>
      </c>
      <c r="L741" s="119">
        <v>7.28</v>
      </c>
      <c r="M741" s="130">
        <v>6.6605543116979304E-5</v>
      </c>
      <c r="O741" s="129">
        <v>727</v>
      </c>
      <c r="P741" s="119">
        <v>7.28</v>
      </c>
      <c r="Q741" s="130">
        <v>1.0361031522872E-4</v>
      </c>
    </row>
    <row r="742" spans="3:17" x14ac:dyDescent="0.25">
      <c r="C742" s="129">
        <v>728</v>
      </c>
      <c r="D742" s="118">
        <v>7.29</v>
      </c>
      <c r="E742" s="130">
        <v>2.8619347517433401E-5</v>
      </c>
      <c r="G742" s="129">
        <v>728</v>
      </c>
      <c r="H742" s="119">
        <v>7.29</v>
      </c>
      <c r="I742" s="130">
        <v>5.8774178019948002E-5</v>
      </c>
      <c r="K742" s="129">
        <v>728</v>
      </c>
      <c r="L742" s="119">
        <v>7.29</v>
      </c>
      <c r="M742" s="130">
        <v>6.6560677968265498E-5</v>
      </c>
      <c r="O742" s="129">
        <v>728</v>
      </c>
      <c r="P742" s="119">
        <v>7.29</v>
      </c>
      <c r="Q742" s="130">
        <v>1.0352369436961501E-4</v>
      </c>
    </row>
    <row r="743" spans="3:17" x14ac:dyDescent="0.25">
      <c r="C743" s="129">
        <v>729</v>
      </c>
      <c r="D743" s="118">
        <v>7.3</v>
      </c>
      <c r="E743" s="130">
        <v>2.85858139378962E-5</v>
      </c>
      <c r="G743" s="129">
        <v>729</v>
      </c>
      <c r="H743" s="119">
        <v>7.3</v>
      </c>
      <c r="I743" s="130">
        <v>5.8991665700391301E-5</v>
      </c>
      <c r="K743" s="129">
        <v>729</v>
      </c>
      <c r="L743" s="119">
        <v>7.3</v>
      </c>
      <c r="M743" s="130">
        <v>6.6515514967564504E-5</v>
      </c>
      <c r="O743" s="129">
        <v>729</v>
      </c>
      <c r="P743" s="119">
        <v>7.3</v>
      </c>
      <c r="Q743" s="130">
        <v>1.03436061029663E-4</v>
      </c>
    </row>
    <row r="744" spans="3:17" x14ac:dyDescent="0.25">
      <c r="C744" s="129">
        <v>730</v>
      </c>
      <c r="D744" s="118">
        <v>7.31</v>
      </c>
      <c r="E744" s="130">
        <v>2.8552174445574499E-5</v>
      </c>
      <c r="G744" s="129">
        <v>730</v>
      </c>
      <c r="H744" s="119">
        <v>7.31</v>
      </c>
      <c r="I744" s="130">
        <v>5.9208353061266603E-5</v>
      </c>
      <c r="K744" s="129">
        <v>730</v>
      </c>
      <c r="L744" s="119">
        <v>7.31</v>
      </c>
      <c r="M744" s="130">
        <v>6.6470057307771598E-5</v>
      </c>
      <c r="O744" s="129">
        <v>730</v>
      </c>
      <c r="P744" s="119">
        <v>7.31</v>
      </c>
      <c r="Q744" s="130">
        <v>1.03347505413274E-4</v>
      </c>
    </row>
    <row r="745" spans="3:17" x14ac:dyDescent="0.25">
      <c r="C745" s="129">
        <v>731</v>
      </c>
      <c r="D745" s="118">
        <v>7.32</v>
      </c>
      <c r="E745" s="130">
        <v>2.8518472791760901E-5</v>
      </c>
      <c r="G745" s="129">
        <v>731</v>
      </c>
      <c r="H745" s="119">
        <v>7.32</v>
      </c>
      <c r="I745" s="130">
        <v>5.94241844858127E-5</v>
      </c>
      <c r="K745" s="129">
        <v>731</v>
      </c>
      <c r="L745" s="119">
        <v>7.32</v>
      </c>
      <c r="M745" s="130">
        <v>6.6424308159990106E-5</v>
      </c>
      <c r="O745" s="129">
        <v>731</v>
      </c>
      <c r="P745" s="119">
        <v>7.32</v>
      </c>
      <c r="Q745" s="130">
        <v>1.03258038672894E-4</v>
      </c>
    </row>
    <row r="746" spans="3:17" x14ac:dyDescent="0.25">
      <c r="C746" s="129">
        <v>732</v>
      </c>
      <c r="D746" s="118">
        <v>7.33</v>
      </c>
      <c r="E746" s="130">
        <v>2.84846803927621E-5</v>
      </c>
      <c r="G746" s="129">
        <v>732</v>
      </c>
      <c r="H746" s="119">
        <v>7.33</v>
      </c>
      <c r="I746" s="130">
        <v>5.9639105300616902E-5</v>
      </c>
      <c r="K746" s="129">
        <v>732</v>
      </c>
      <c r="L746" s="119">
        <v>7.33</v>
      </c>
      <c r="M746" s="130">
        <v>6.6378270673600497E-5</v>
      </c>
      <c r="O746" s="129">
        <v>732</v>
      </c>
      <c r="P746" s="119">
        <v>7.33</v>
      </c>
      <c r="Q746" s="130">
        <v>1.0316759727908999E-4</v>
      </c>
    </row>
    <row r="747" spans="3:17" x14ac:dyDescent="0.25">
      <c r="C747" s="129">
        <v>733</v>
      </c>
      <c r="D747" s="118">
        <v>7.34</v>
      </c>
      <c r="E747" s="130">
        <v>2.8450787594754799E-5</v>
      </c>
      <c r="G747" s="129">
        <v>733</v>
      </c>
      <c r="H747" s="119">
        <v>7.34</v>
      </c>
      <c r="I747" s="130">
        <v>5.9853061773863E-5</v>
      </c>
      <c r="K747" s="129">
        <v>733</v>
      </c>
      <c r="L747" s="119">
        <v>7.34</v>
      </c>
      <c r="M747" s="130">
        <v>6.6331947976340505E-5</v>
      </c>
      <c r="O747" s="129">
        <v>733</v>
      </c>
      <c r="P747" s="119">
        <v>7.34</v>
      </c>
      <c r="Q747" s="130">
        <v>1.03076343555921E-4</v>
      </c>
    </row>
    <row r="748" spans="3:17" x14ac:dyDescent="0.25">
      <c r="C748" s="129">
        <v>734</v>
      </c>
      <c r="D748" s="118">
        <v>7.35</v>
      </c>
      <c r="E748" s="130">
        <v>2.84167963301588E-5</v>
      </c>
      <c r="G748" s="129">
        <v>734</v>
      </c>
      <c r="H748" s="119">
        <v>7.35</v>
      </c>
      <c r="I748" s="130">
        <v>6.0066045387349997E-5</v>
      </c>
      <c r="K748" s="129">
        <v>734</v>
      </c>
      <c r="L748" s="119">
        <v>7.35</v>
      </c>
      <c r="M748" s="130">
        <v>6.6285343174378501E-5</v>
      </c>
      <c r="O748" s="129">
        <v>734</v>
      </c>
      <c r="P748" s="119">
        <v>7.35</v>
      </c>
      <c r="Q748" s="130">
        <v>1.02984092551937E-4</v>
      </c>
    </row>
    <row r="749" spans="3:17" x14ac:dyDescent="0.25">
      <c r="C749" s="129">
        <v>735</v>
      </c>
      <c r="D749" s="118">
        <v>7.36</v>
      </c>
      <c r="E749" s="130">
        <v>2.8382708510812299E-5</v>
      </c>
      <c r="G749" s="129">
        <v>735</v>
      </c>
      <c r="H749" s="119">
        <v>7.36</v>
      </c>
      <c r="I749" s="130">
        <v>6.0278011042701802E-5</v>
      </c>
      <c r="K749" s="129">
        <v>735</v>
      </c>
      <c r="L749" s="119">
        <v>7.36</v>
      </c>
      <c r="M749" s="130">
        <v>6.6238459352391504E-5</v>
      </c>
      <c r="O749" s="129">
        <v>735</v>
      </c>
      <c r="P749" s="119">
        <v>7.36</v>
      </c>
      <c r="Q749" s="130">
        <v>1.02891069489349E-4</v>
      </c>
    </row>
    <row r="750" spans="3:17" x14ac:dyDescent="0.25">
      <c r="C750" s="129">
        <v>736</v>
      </c>
      <c r="D750" s="118">
        <v>7.37</v>
      </c>
      <c r="E750" s="130">
        <v>2.8348526028160199E-5</v>
      </c>
      <c r="G750" s="129">
        <v>736</v>
      </c>
      <c r="H750" s="119">
        <v>7.37</v>
      </c>
      <c r="I750" s="130">
        <v>6.04888596937768E-5</v>
      </c>
      <c r="K750" s="129">
        <v>736</v>
      </c>
      <c r="L750" s="119">
        <v>7.37</v>
      </c>
      <c r="M750" s="130">
        <v>6.6191299573644703E-5</v>
      </c>
      <c r="O750" s="129">
        <v>736</v>
      </c>
      <c r="P750" s="119">
        <v>7.37</v>
      </c>
      <c r="Q750" s="130">
        <v>1.02797100624268E-4</v>
      </c>
    </row>
    <row r="751" spans="3:17" x14ac:dyDescent="0.25">
      <c r="C751" s="129">
        <v>737</v>
      </c>
      <c r="D751" s="118">
        <v>7.38</v>
      </c>
      <c r="E751" s="130">
        <v>2.83142514809432E-5</v>
      </c>
      <c r="G751" s="129">
        <v>737</v>
      </c>
      <c r="H751" s="119">
        <v>7.38</v>
      </c>
      <c r="I751" s="130">
        <v>6.0698541313468598E-5</v>
      </c>
      <c r="K751" s="129">
        <v>737</v>
      </c>
      <c r="L751" s="119">
        <v>7.38</v>
      </c>
      <c r="M751" s="130">
        <v>6.6143866880071002E-5</v>
      </c>
      <c r="O751" s="129">
        <v>737</v>
      </c>
      <c r="P751" s="119">
        <v>7.38</v>
      </c>
      <c r="Q751" s="130">
        <v>1.02702308714565E-4</v>
      </c>
    </row>
    <row r="752" spans="3:17" x14ac:dyDescent="0.25">
      <c r="C752" s="129">
        <v>738</v>
      </c>
      <c r="D752" s="118">
        <v>7.39</v>
      </c>
      <c r="E752" s="130">
        <v>2.8279936829913499E-5</v>
      </c>
      <c r="G752" s="129">
        <v>738</v>
      </c>
      <c r="H752" s="119">
        <v>7.39</v>
      </c>
      <c r="I752" s="130">
        <v>6.0907006803161697E-5</v>
      </c>
      <c r="K752" s="129">
        <v>738</v>
      </c>
      <c r="L752" s="119">
        <v>7.39</v>
      </c>
      <c r="M752" s="130">
        <v>6.6096164292350597E-5</v>
      </c>
      <c r="O752" s="129">
        <v>738</v>
      </c>
      <c r="P752" s="119">
        <v>7.39</v>
      </c>
      <c r="Q752" s="130">
        <v>1.02606666513795E-4</v>
      </c>
    </row>
    <row r="753" spans="3:17" x14ac:dyDescent="0.25">
      <c r="C753" s="129">
        <v>739</v>
      </c>
      <c r="D753" s="118">
        <v>7.4</v>
      </c>
      <c r="E753" s="130">
        <v>2.82455326791306E-5</v>
      </c>
      <c r="G753" s="129">
        <v>739</v>
      </c>
      <c r="H753" s="119">
        <v>7.4</v>
      </c>
      <c r="I753" s="130">
        <v>6.1114207989410794E-5</v>
      </c>
      <c r="K753" s="129">
        <v>739</v>
      </c>
      <c r="L753" s="119">
        <v>7.4</v>
      </c>
      <c r="M753" s="130">
        <v>6.6048194809995299E-5</v>
      </c>
      <c r="O753" s="129">
        <v>739</v>
      </c>
      <c r="P753" s="119">
        <v>7.4</v>
      </c>
      <c r="Q753" s="130">
        <v>1.02510151921545E-4</v>
      </c>
    </row>
    <row r="754" spans="3:17" x14ac:dyDescent="0.25">
      <c r="C754" s="129">
        <v>740</v>
      </c>
      <c r="D754" s="118">
        <v>7.41</v>
      </c>
      <c r="E754" s="130">
        <v>2.8211040842760599E-5</v>
      </c>
      <c r="G754" s="129">
        <v>740</v>
      </c>
      <c r="H754" s="119">
        <v>7.41</v>
      </c>
      <c r="I754" s="130">
        <v>6.1320097620387199E-5</v>
      </c>
      <c r="K754" s="129">
        <v>740</v>
      </c>
      <c r="L754" s="119">
        <v>7.41</v>
      </c>
      <c r="M754" s="130">
        <v>6.59999614114298E-5</v>
      </c>
      <c r="O754" s="129">
        <v>740</v>
      </c>
      <c r="P754" s="119">
        <v>7.41</v>
      </c>
      <c r="Q754" s="130">
        <v>1.02412880167182E-4</v>
      </c>
    </row>
    <row r="755" spans="3:17" x14ac:dyDescent="0.25">
      <c r="C755" s="129">
        <v>741</v>
      </c>
      <c r="D755" s="118">
        <v>7.42</v>
      </c>
      <c r="E755" s="130">
        <v>2.8176463115476001E-5</v>
      </c>
      <c r="G755" s="129">
        <v>741</v>
      </c>
      <c r="H755" s="119">
        <v>7.42</v>
      </c>
      <c r="I755" s="130">
        <v>6.1524629362093503E-5</v>
      </c>
      <c r="K755" s="129">
        <v>741</v>
      </c>
      <c r="L755" s="119">
        <v>7.42</v>
      </c>
      <c r="M755" s="130">
        <v>6.5951467054077602E-5</v>
      </c>
      <c r="O755" s="129">
        <v>741</v>
      </c>
      <c r="P755" s="119">
        <v>7.42</v>
      </c>
      <c r="Q755" s="130">
        <v>1.0231469247242099E-4</v>
      </c>
    </row>
    <row r="756" spans="3:17" x14ac:dyDescent="0.25">
      <c r="C756" s="129">
        <v>742</v>
      </c>
      <c r="D756" s="118">
        <v>7.43</v>
      </c>
      <c r="E756" s="130">
        <v>2.81582882799971E-5</v>
      </c>
      <c r="G756" s="129">
        <v>742</v>
      </c>
      <c r="H756" s="119">
        <v>7.43</v>
      </c>
      <c r="I756" s="130">
        <v>6.1727757794363E-5</v>
      </c>
      <c r="K756" s="129">
        <v>742</v>
      </c>
      <c r="L756" s="119">
        <v>7.43</v>
      </c>
      <c r="M756" s="130">
        <v>6.5902714674441799E-5</v>
      </c>
      <c r="O756" s="129">
        <v>742</v>
      </c>
      <c r="P756" s="119">
        <v>7.43</v>
      </c>
      <c r="Q756" s="130">
        <v>1.0221583000569699E-4</v>
      </c>
    </row>
    <row r="757" spans="3:17" x14ac:dyDescent="0.25">
      <c r="C757" s="129">
        <v>743</v>
      </c>
      <c r="D757" s="118">
        <v>7.44</v>
      </c>
      <c r="E757" s="130">
        <v>2.81477630401546E-5</v>
      </c>
      <c r="G757" s="129">
        <v>743</v>
      </c>
      <c r="H757" s="119">
        <v>7.44</v>
      </c>
      <c r="I757" s="130">
        <v>6.1929438406646702E-5</v>
      </c>
      <c r="K757" s="129">
        <v>743</v>
      </c>
      <c r="L757" s="119">
        <v>7.44</v>
      </c>
      <c r="M757" s="130">
        <v>6.5853707188197794E-5</v>
      </c>
      <c r="O757" s="129">
        <v>743</v>
      </c>
      <c r="P757" s="119">
        <v>7.44</v>
      </c>
      <c r="Q757" s="130">
        <v>1.0211607797280001E-4</v>
      </c>
    </row>
    <row r="758" spans="3:17" x14ac:dyDescent="0.25">
      <c r="C758" s="129">
        <v>744</v>
      </c>
      <c r="D758" s="118">
        <v>7.45</v>
      </c>
      <c r="E758" s="130">
        <v>2.8136990749743899E-5</v>
      </c>
      <c r="G758" s="129">
        <v>744</v>
      </c>
      <c r="H758" s="119">
        <v>7.45</v>
      </c>
      <c r="I758" s="130">
        <v>6.2129645766321494E-5</v>
      </c>
      <c r="K758" s="129">
        <v>744</v>
      </c>
      <c r="L758" s="119">
        <v>7.45</v>
      </c>
      <c r="M758" s="130">
        <v>6.5804447490272995E-5</v>
      </c>
      <c r="O758" s="129">
        <v>744</v>
      </c>
      <c r="P758" s="119">
        <v>7.45</v>
      </c>
      <c r="Q758" s="130">
        <v>1.0201560294325901E-4</v>
      </c>
    </row>
    <row r="759" spans="3:17" x14ac:dyDescent="0.25">
      <c r="C759" s="129">
        <v>745</v>
      </c>
      <c r="D759" s="118">
        <v>7.46</v>
      </c>
      <c r="E759" s="130">
        <v>2.8125973987423201E-5</v>
      </c>
      <c r="G759" s="129">
        <v>745</v>
      </c>
      <c r="H759" s="119">
        <v>7.46</v>
      </c>
      <c r="I759" s="130">
        <v>6.2328426224040806E-5</v>
      </c>
      <c r="K759" s="129">
        <v>745</v>
      </c>
      <c r="L759" s="119">
        <v>7.46</v>
      </c>
      <c r="M759" s="130">
        <v>6.5754938454941206E-5</v>
      </c>
      <c r="O759" s="129">
        <v>745</v>
      </c>
      <c r="P759" s="119">
        <v>7.46</v>
      </c>
      <c r="Q759" s="130">
        <v>1.0191432853092E-4</v>
      </c>
    </row>
    <row r="760" spans="3:17" x14ac:dyDescent="0.25">
      <c r="C760" s="129">
        <v>746</v>
      </c>
      <c r="D760" s="118">
        <v>7.47</v>
      </c>
      <c r="E760" s="130">
        <v>2.8114715311937899E-5</v>
      </c>
      <c r="G760" s="129">
        <v>746</v>
      </c>
      <c r="H760" s="119">
        <v>7.47</v>
      </c>
      <c r="I760" s="130">
        <v>6.2525633243590298E-5</v>
      </c>
      <c r="K760" s="129">
        <v>746</v>
      </c>
      <c r="L760" s="119">
        <v>7.47</v>
      </c>
      <c r="M760" s="130">
        <v>6.5705182935904796E-5</v>
      </c>
      <c r="O760" s="129">
        <v>746</v>
      </c>
      <c r="P760" s="119">
        <v>7.47</v>
      </c>
      <c r="Q760" s="130">
        <v>1.0181228440453E-4</v>
      </c>
    </row>
    <row r="761" spans="3:17" x14ac:dyDescent="0.25">
      <c r="C761" s="129">
        <v>747</v>
      </c>
      <c r="D761" s="118">
        <v>7.48</v>
      </c>
      <c r="E761" s="130">
        <v>2.8103217262225898E-5</v>
      </c>
      <c r="G761" s="129">
        <v>747</v>
      </c>
      <c r="H761" s="119">
        <v>7.48</v>
      </c>
      <c r="I761" s="130">
        <v>6.2721225866770299E-5</v>
      </c>
      <c r="K761" s="129">
        <v>747</v>
      </c>
      <c r="L761" s="119">
        <v>7.48</v>
      </c>
      <c r="M761" s="130">
        <v>6.5655183766387206E-5</v>
      </c>
      <c r="O761" s="129">
        <v>747</v>
      </c>
      <c r="P761" s="119">
        <v>7.48</v>
      </c>
      <c r="Q761" s="130">
        <v>1.0170952885652101E-4</v>
      </c>
    </row>
    <row r="762" spans="3:17" x14ac:dyDescent="0.25">
      <c r="C762" s="129">
        <v>748</v>
      </c>
      <c r="D762" s="118">
        <v>7.49</v>
      </c>
      <c r="E762" s="130">
        <v>2.8091482357523799E-5</v>
      </c>
      <c r="G762" s="129">
        <v>748</v>
      </c>
      <c r="H762" s="119">
        <v>7.49</v>
      </c>
      <c r="I762" s="130">
        <v>6.2915164020936105E-5</v>
      </c>
      <c r="K762" s="129">
        <v>748</v>
      </c>
      <c r="L762" s="119">
        <v>7.49</v>
      </c>
      <c r="M762" s="130">
        <v>6.5604943759221506E-5</v>
      </c>
      <c r="O762" s="129">
        <v>748</v>
      </c>
      <c r="P762" s="119">
        <v>7.49</v>
      </c>
      <c r="Q762" s="130">
        <v>1.01605958343054E-4</v>
      </c>
    </row>
    <row r="763" spans="3:17" x14ac:dyDescent="0.25">
      <c r="C763" s="129">
        <v>749</v>
      </c>
      <c r="D763" s="118">
        <v>7.5</v>
      </c>
      <c r="E763" s="130">
        <v>2.8079563778223399E-5</v>
      </c>
      <c r="G763" s="129">
        <v>749</v>
      </c>
      <c r="H763" s="119">
        <v>7.5</v>
      </c>
      <c r="I763" s="130">
        <v>6.3107408513680095E-5</v>
      </c>
      <c r="K763" s="129">
        <v>749</v>
      </c>
      <c r="L763" s="119">
        <v>7.5</v>
      </c>
      <c r="M763" s="130">
        <v>6.5554465706945097E-5</v>
      </c>
      <c r="O763" s="129">
        <v>749</v>
      </c>
      <c r="P763" s="119">
        <v>7.5</v>
      </c>
      <c r="Q763" s="130">
        <v>1.01501762196534E-4</v>
      </c>
    </row>
    <row r="764" spans="3:17" x14ac:dyDescent="0.25">
      <c r="C764" s="129">
        <v>750</v>
      </c>
      <c r="D764" s="118">
        <v>7.51</v>
      </c>
      <c r="E764" s="130">
        <v>2.8067414979821201E-5</v>
      </c>
      <c r="G764" s="129">
        <v>750</v>
      </c>
      <c r="H764" s="119">
        <v>7.51</v>
      </c>
      <c r="I764" s="130">
        <v>6.3297921027348505E-5</v>
      </c>
      <c r="K764" s="129">
        <v>750</v>
      </c>
      <c r="L764" s="119">
        <v>7.51</v>
      </c>
      <c r="M764" s="130">
        <v>6.5503752381883994E-5</v>
      </c>
      <c r="O764" s="129">
        <v>750</v>
      </c>
      <c r="P764" s="119">
        <v>7.51</v>
      </c>
      <c r="Q764" s="130">
        <v>1.0139674786128E-4</v>
      </c>
    </row>
    <row r="765" spans="3:17" x14ac:dyDescent="0.25">
      <c r="C765" s="129">
        <v>751</v>
      </c>
      <c r="D765" s="118">
        <v>7.52</v>
      </c>
      <c r="E765" s="130">
        <v>2.8055036444282801E-5</v>
      </c>
      <c r="G765" s="129">
        <v>751</v>
      </c>
      <c r="H765" s="119">
        <v>7.52</v>
      </c>
      <c r="I765" s="130">
        <v>6.3486664113407003E-5</v>
      </c>
      <c r="K765" s="129">
        <v>751</v>
      </c>
      <c r="L765" s="119">
        <v>7.52</v>
      </c>
      <c r="M765" s="130">
        <v>6.5452892572551104E-5</v>
      </c>
      <c r="O765" s="129">
        <v>751</v>
      </c>
      <c r="P765" s="119">
        <v>7.52</v>
      </c>
      <c r="Q765" s="130">
        <v>1.0129111035327801E-4</v>
      </c>
    </row>
    <row r="766" spans="3:17" x14ac:dyDescent="0.25">
      <c r="C766" s="129">
        <v>752</v>
      </c>
      <c r="D766" s="118">
        <v>7.53</v>
      </c>
      <c r="E766" s="130">
        <v>2.8042430614348998E-5</v>
      </c>
      <c r="G766" s="129">
        <v>752</v>
      </c>
      <c r="H766" s="119">
        <v>7.53</v>
      </c>
      <c r="I766" s="130">
        <v>6.3673606455785504E-5</v>
      </c>
      <c r="K766" s="129">
        <v>752</v>
      </c>
      <c r="L766" s="119">
        <v>7.53</v>
      </c>
      <c r="M766" s="130">
        <v>6.5401804415988294E-5</v>
      </c>
      <c r="O766" s="129">
        <v>752</v>
      </c>
      <c r="P766" s="119">
        <v>7.53</v>
      </c>
      <c r="Q766" s="130">
        <v>1.01184715827161E-4</v>
      </c>
    </row>
    <row r="767" spans="3:17" x14ac:dyDescent="0.25">
      <c r="C767" s="129">
        <v>753</v>
      </c>
      <c r="D767" s="118">
        <v>7.54</v>
      </c>
      <c r="E767" s="130">
        <v>2.8029599913598299E-5</v>
      </c>
      <c r="G767" s="129">
        <v>753</v>
      </c>
      <c r="H767" s="119">
        <v>7.54</v>
      </c>
      <c r="I767" s="130">
        <v>6.3858848801416805E-5</v>
      </c>
      <c r="K767" s="129">
        <v>753</v>
      </c>
      <c r="L767" s="119">
        <v>7.54</v>
      </c>
      <c r="M767" s="130">
        <v>6.5350488688442797E-5</v>
      </c>
      <c r="O767" s="129">
        <v>753</v>
      </c>
      <c r="P767" s="119">
        <v>7.54</v>
      </c>
      <c r="Q767" s="130">
        <v>1.0107765370266099E-4</v>
      </c>
    </row>
    <row r="768" spans="3:17" x14ac:dyDescent="0.25">
      <c r="C768" s="129">
        <v>754</v>
      </c>
      <c r="D768" s="118">
        <v>7.55</v>
      </c>
      <c r="E768" s="130">
        <v>2.80165467465538E-5</v>
      </c>
      <c r="G768" s="129">
        <v>754</v>
      </c>
      <c r="H768" s="119">
        <v>7.55</v>
      </c>
      <c r="I768" s="130">
        <v>6.4042216700073001E-5</v>
      </c>
      <c r="K768" s="129">
        <v>754</v>
      </c>
      <c r="L768" s="119">
        <v>7.55</v>
      </c>
      <c r="M768" s="130">
        <v>6.5298948084101797E-5</v>
      </c>
      <c r="O768" s="129">
        <v>754</v>
      </c>
      <c r="P768" s="119">
        <v>7.55</v>
      </c>
      <c r="Q768" s="130">
        <v>1.0096991779102399E-4</v>
      </c>
    </row>
    <row r="769" spans="3:17" x14ac:dyDescent="0.25">
      <c r="C769" s="129">
        <v>755</v>
      </c>
      <c r="D769" s="118">
        <v>7.56</v>
      </c>
      <c r="E769" s="130">
        <v>2.80032734987924E-5</v>
      </c>
      <c r="G769" s="129">
        <v>755</v>
      </c>
      <c r="H769" s="119">
        <v>7.56</v>
      </c>
      <c r="I769" s="130">
        <v>6.4223676080302295E-5</v>
      </c>
      <c r="K769" s="129">
        <v>755</v>
      </c>
      <c r="L769" s="119">
        <v>7.56</v>
      </c>
      <c r="M769" s="130">
        <v>6.5247185277419594E-5</v>
      </c>
      <c r="O769" s="129">
        <v>755</v>
      </c>
      <c r="P769" s="119">
        <v>7.56</v>
      </c>
      <c r="Q769" s="130">
        <v>1.00861471212376E-4</v>
      </c>
    </row>
    <row r="770" spans="3:17" x14ac:dyDescent="0.25">
      <c r="C770" s="129">
        <v>756</v>
      </c>
      <c r="D770" s="118">
        <v>7.57</v>
      </c>
      <c r="E770" s="130">
        <v>2.7989801510950799E-5</v>
      </c>
      <c r="G770" s="129">
        <v>756</v>
      </c>
      <c r="H770" s="119">
        <v>7.57</v>
      </c>
      <c r="I770" s="130">
        <v>6.4403193709491494E-5</v>
      </c>
      <c r="K770" s="129">
        <v>756</v>
      </c>
      <c r="L770" s="119">
        <v>7.57</v>
      </c>
      <c r="M770" s="130">
        <v>6.5195202923207197E-5</v>
      </c>
      <c r="O770" s="129">
        <v>756</v>
      </c>
      <c r="P770" s="119">
        <v>7.57</v>
      </c>
      <c r="Q770" s="130">
        <v>1.00802310486338E-4</v>
      </c>
    </row>
    <row r="771" spans="3:17" x14ac:dyDescent="0.25">
      <c r="C771" s="129">
        <v>757</v>
      </c>
      <c r="D771" s="118">
        <v>7.58</v>
      </c>
      <c r="E771" s="130">
        <v>2.79761463227997E-5</v>
      </c>
      <c r="G771" s="129">
        <v>757</v>
      </c>
      <c r="H771" s="119">
        <v>7.58</v>
      </c>
      <c r="I771" s="130">
        <v>6.4580737187432295E-5</v>
      </c>
      <c r="K771" s="129">
        <v>757</v>
      </c>
      <c r="L771" s="119">
        <v>7.58</v>
      </c>
      <c r="M771" s="130">
        <v>6.5143003656730093E-5</v>
      </c>
      <c r="O771" s="129">
        <v>757</v>
      </c>
      <c r="P771" s="119">
        <v>7.58</v>
      </c>
      <c r="Q771" s="130">
        <v>1.0079245130458599E-4</v>
      </c>
    </row>
    <row r="772" spans="3:17" x14ac:dyDescent="0.25">
      <c r="C772" s="129">
        <v>758</v>
      </c>
      <c r="D772" s="118">
        <v>7.59</v>
      </c>
      <c r="E772" s="130">
        <v>2.7962277780235399E-5</v>
      </c>
      <c r="G772" s="129">
        <v>758</v>
      </c>
      <c r="H772" s="119">
        <v>7.59</v>
      </c>
      <c r="I772" s="130">
        <v>6.4756274939774101E-5</v>
      </c>
      <c r="K772" s="129">
        <v>758</v>
      </c>
      <c r="L772" s="119">
        <v>7.59</v>
      </c>
      <c r="M772" s="130">
        <v>6.5090590093802098E-5</v>
      </c>
      <c r="O772" s="129">
        <v>758</v>
      </c>
      <c r="P772" s="119">
        <v>7.59</v>
      </c>
      <c r="Q772" s="130">
        <v>1.0078131581664901E-4</v>
      </c>
    </row>
    <row r="773" spans="3:17" x14ac:dyDescent="0.25">
      <c r="C773" s="129">
        <v>759</v>
      </c>
      <c r="D773" s="118">
        <v>7.6</v>
      </c>
      <c r="E773" s="130">
        <v>2.7948198195421701E-5</v>
      </c>
      <c r="G773" s="129">
        <v>759</v>
      </c>
      <c r="H773" s="119">
        <v>7.6</v>
      </c>
      <c r="I773" s="130">
        <v>6.4929788904449703E-5</v>
      </c>
      <c r="K773" s="129">
        <v>759</v>
      </c>
      <c r="L773" s="119">
        <v>7.6</v>
      </c>
      <c r="M773" s="130">
        <v>6.50379648308804E-5</v>
      </c>
      <c r="O773" s="129">
        <v>759</v>
      </c>
      <c r="P773" s="119">
        <v>7.6</v>
      </c>
      <c r="Q773" s="130">
        <v>1.00768993479117E-4</v>
      </c>
    </row>
    <row r="774" spans="3:17" x14ac:dyDescent="0.25">
      <c r="C774" s="129">
        <v>760</v>
      </c>
      <c r="D774" s="118">
        <v>7.61</v>
      </c>
      <c r="E774" s="130">
        <v>2.7933909862120002E-5</v>
      </c>
      <c r="G774" s="129">
        <v>760</v>
      </c>
      <c r="H774" s="119">
        <v>7.61</v>
      </c>
      <c r="I774" s="130">
        <v>6.5101387779159598E-5</v>
      </c>
      <c r="K774" s="129">
        <v>760</v>
      </c>
      <c r="L774" s="119">
        <v>7.61</v>
      </c>
      <c r="M774" s="130">
        <v>6.49851304451654E-5</v>
      </c>
      <c r="O774" s="129">
        <v>760</v>
      </c>
      <c r="P774" s="119">
        <v>7.61</v>
      </c>
      <c r="Q774" s="130">
        <v>1.0075545822090999E-4</v>
      </c>
    </row>
    <row r="775" spans="3:17" x14ac:dyDescent="0.25">
      <c r="C775" s="129">
        <v>761</v>
      </c>
      <c r="D775" s="118">
        <v>7.62</v>
      </c>
      <c r="E775" s="130">
        <v>2.7919415055797899E-5</v>
      </c>
      <c r="G775" s="129">
        <v>761</v>
      </c>
      <c r="H775" s="119">
        <v>7.62</v>
      </c>
      <c r="I775" s="130">
        <v>6.5270892974537498E-5</v>
      </c>
      <c r="K775" s="129">
        <v>761</v>
      </c>
      <c r="L775" s="119">
        <v>7.62</v>
      </c>
      <c r="M775" s="130">
        <v>6.4932089494690895E-5</v>
      </c>
      <c r="O775" s="129">
        <v>761</v>
      </c>
      <c r="P775" s="119">
        <v>7.62</v>
      </c>
      <c r="Q775" s="130">
        <v>1.00740670240619E-4</v>
      </c>
    </row>
    <row r="776" spans="3:17" x14ac:dyDescent="0.25">
      <c r="C776" s="129">
        <v>762</v>
      </c>
      <c r="D776" s="118">
        <v>7.63</v>
      </c>
      <c r="E776" s="130">
        <v>2.7904716033738001E-5</v>
      </c>
      <c r="G776" s="129">
        <v>762</v>
      </c>
      <c r="H776" s="119">
        <v>7.63</v>
      </c>
      <c r="I776" s="130">
        <v>6.5438276112500098E-5</v>
      </c>
      <c r="K776" s="129">
        <v>762</v>
      </c>
      <c r="L776" s="119">
        <v>7.63</v>
      </c>
      <c r="M776" s="130">
        <v>6.4878844518427396E-5</v>
      </c>
      <c r="O776" s="129">
        <v>762</v>
      </c>
      <c r="P776" s="119">
        <v>7.63</v>
      </c>
      <c r="Q776" s="130">
        <v>1.0072476941759501E-4</v>
      </c>
    </row>
    <row r="777" spans="3:17" x14ac:dyDescent="0.25">
      <c r="C777" s="129">
        <v>763</v>
      </c>
      <c r="D777" s="118">
        <v>7.64</v>
      </c>
      <c r="E777" s="130">
        <v>2.78898150351457E-5</v>
      </c>
      <c r="G777" s="129">
        <v>763</v>
      </c>
      <c r="H777" s="119">
        <v>7.64</v>
      </c>
      <c r="I777" s="130">
        <v>6.5603509606658496E-5</v>
      </c>
      <c r="K777" s="129">
        <v>763</v>
      </c>
      <c r="L777" s="119">
        <v>7.64</v>
      </c>
      <c r="M777" s="130">
        <v>6.4825398036373206E-5</v>
      </c>
      <c r="O777" s="129">
        <v>763</v>
      </c>
      <c r="P777" s="119">
        <v>7.64</v>
      </c>
      <c r="Q777" s="130">
        <v>1.0070763785773399E-4</v>
      </c>
    </row>
    <row r="778" spans="3:17" x14ac:dyDescent="0.25">
      <c r="C778" s="129">
        <v>764</v>
      </c>
      <c r="D778" s="118">
        <v>7.65</v>
      </c>
      <c r="E778" s="130">
        <v>2.7874748705045499E-5</v>
      </c>
      <c r="G778" s="129">
        <v>764</v>
      </c>
      <c r="H778" s="119">
        <v>7.65</v>
      </c>
      <c r="I778" s="130">
        <v>6.5766566655212899E-5</v>
      </c>
      <c r="K778" s="129">
        <v>764</v>
      </c>
      <c r="L778" s="119">
        <v>7.65</v>
      </c>
      <c r="M778" s="130">
        <v>6.4771752549658407E-5</v>
      </c>
      <c r="O778" s="129">
        <v>764</v>
      </c>
      <c r="P778" s="119">
        <v>7.65</v>
      </c>
      <c r="Q778" s="130">
        <v>1.0068933347706E-4</v>
      </c>
    </row>
    <row r="779" spans="3:17" x14ac:dyDescent="0.25">
      <c r="C779" s="129">
        <v>765</v>
      </c>
      <c r="D779" s="118">
        <v>7.66</v>
      </c>
      <c r="E779" s="130">
        <v>2.7859500041382299E-5</v>
      </c>
      <c r="G779" s="129">
        <v>765</v>
      </c>
      <c r="H779" s="119">
        <v>7.66</v>
      </c>
      <c r="I779" s="130">
        <v>6.5927421233755593E-5</v>
      </c>
      <c r="K779" s="129">
        <v>765</v>
      </c>
      <c r="L779" s="119">
        <v>7.66</v>
      </c>
      <c r="M779" s="130">
        <v>6.4717910540634994E-5</v>
      </c>
      <c r="O779" s="129">
        <v>765</v>
      </c>
      <c r="P779" s="119">
        <v>7.66</v>
      </c>
      <c r="Q779" s="130">
        <v>1.00669896833976E-4</v>
      </c>
    </row>
    <row r="780" spans="3:17" x14ac:dyDescent="0.25">
      <c r="C780" s="129">
        <v>766</v>
      </c>
      <c r="D780" s="118">
        <v>7.67</v>
      </c>
      <c r="E780" s="130">
        <v>2.7844055700243601E-5</v>
      </c>
      <c r="G780" s="129">
        <v>766</v>
      </c>
      <c r="H780" s="119">
        <v>7.67</v>
      </c>
      <c r="I780" s="130">
        <v>6.6086198886064102E-5</v>
      </c>
      <c r="K780" s="129">
        <v>766</v>
      </c>
      <c r="L780" s="119">
        <v>7.67</v>
      </c>
      <c r="M780" s="130">
        <v>6.4663874472981902E-5</v>
      </c>
      <c r="O780" s="129">
        <v>766</v>
      </c>
      <c r="P780" s="119">
        <v>7.67</v>
      </c>
      <c r="Q780" s="130">
        <v>1.0064924734421501E-4</v>
      </c>
    </row>
    <row r="781" spans="3:17" x14ac:dyDescent="0.25">
      <c r="C781" s="129">
        <v>767</v>
      </c>
      <c r="D781" s="118">
        <v>7.68</v>
      </c>
      <c r="E781" s="130">
        <v>2.78284178509484E-5</v>
      </c>
      <c r="G781" s="129">
        <v>767</v>
      </c>
      <c r="H781" s="119">
        <v>7.68</v>
      </c>
      <c r="I781" s="130">
        <v>6.62427524949975E-5</v>
      </c>
      <c r="K781" s="129">
        <v>767</v>
      </c>
      <c r="L781" s="119">
        <v>7.68</v>
      </c>
      <c r="M781" s="130">
        <v>6.4609646791796599E-5</v>
      </c>
      <c r="O781" s="129">
        <v>767</v>
      </c>
      <c r="P781" s="119">
        <v>7.68</v>
      </c>
      <c r="Q781" s="130">
        <v>1.00627529736788E-4</v>
      </c>
    </row>
    <row r="782" spans="3:17" x14ac:dyDescent="0.25">
      <c r="C782" s="129">
        <v>768</v>
      </c>
      <c r="D782" s="118">
        <v>7.69</v>
      </c>
      <c r="E782" s="130">
        <v>2.7812588645284101E-5</v>
      </c>
      <c r="G782" s="129">
        <v>768</v>
      </c>
      <c r="H782" s="119">
        <v>7.69</v>
      </c>
      <c r="I782" s="130">
        <v>6.6397031749918797E-5</v>
      </c>
      <c r="K782" s="129">
        <v>768</v>
      </c>
      <c r="L782" s="119">
        <v>7.69</v>
      </c>
      <c r="M782" s="130">
        <v>6.4555229923700706E-5</v>
      </c>
      <c r="O782" s="129">
        <v>768</v>
      </c>
      <c r="P782" s="119">
        <v>7.69</v>
      </c>
      <c r="Q782" s="130">
        <v>1.00604629667732E-4</v>
      </c>
    </row>
    <row r="783" spans="3:17" x14ac:dyDescent="0.25">
      <c r="C783" s="129">
        <v>769</v>
      </c>
      <c r="D783" s="118">
        <v>7.7</v>
      </c>
      <c r="E783" s="130">
        <v>2.7796570217614401E-5</v>
      </c>
      <c r="G783" s="129">
        <v>769</v>
      </c>
      <c r="H783" s="119">
        <v>7.7</v>
      </c>
      <c r="I783" s="130">
        <v>6.6549013624051298E-5</v>
      </c>
      <c r="K783" s="129">
        <v>769</v>
      </c>
      <c r="L783" s="119">
        <v>7.7</v>
      </c>
      <c r="M783" s="130">
        <v>6.4500626276931704E-5</v>
      </c>
      <c r="O783" s="129">
        <v>769</v>
      </c>
      <c r="P783" s="119">
        <v>7.7</v>
      </c>
      <c r="Q783" s="130">
        <v>1.00580618114118E-4</v>
      </c>
    </row>
    <row r="784" spans="3:17" x14ac:dyDescent="0.25">
      <c r="C784" s="129">
        <v>770</v>
      </c>
      <c r="D784" s="118">
        <v>7.71</v>
      </c>
      <c r="E784" s="130">
        <v>2.7780364684988799E-5</v>
      </c>
      <c r="G784" s="129">
        <v>770</v>
      </c>
      <c r="H784" s="119">
        <v>7.71</v>
      </c>
      <c r="I784" s="130">
        <v>6.66986758312028E-5</v>
      </c>
      <c r="K784" s="129">
        <v>770</v>
      </c>
      <c r="L784" s="119">
        <v>7.71</v>
      </c>
      <c r="M784" s="130">
        <v>6.4445838241444502E-5</v>
      </c>
      <c r="O784" s="129">
        <v>770</v>
      </c>
      <c r="P784" s="119">
        <v>7.71</v>
      </c>
      <c r="Q784" s="130">
        <v>1.00555504791568E-4</v>
      </c>
    </row>
    <row r="785" spans="3:17" x14ac:dyDescent="0.25">
      <c r="C785" s="129">
        <v>771</v>
      </c>
      <c r="D785" s="118">
        <v>7.72</v>
      </c>
      <c r="E785" s="130">
        <v>2.77639741472494E-5</v>
      </c>
      <c r="G785" s="129">
        <v>771</v>
      </c>
      <c r="H785" s="119">
        <v>7.72</v>
      </c>
      <c r="I785" s="130">
        <v>6.6846021971235097E-5</v>
      </c>
      <c r="K785" s="129">
        <v>771</v>
      </c>
      <c r="L785" s="119">
        <v>7.72</v>
      </c>
      <c r="M785" s="130">
        <v>6.4390868189012407E-5</v>
      </c>
      <c r="O785" s="129">
        <v>771</v>
      </c>
      <c r="P785" s="119">
        <v>7.72</v>
      </c>
      <c r="Q785" s="130">
        <v>1.0052924249744199E-4</v>
      </c>
    </row>
    <row r="786" spans="3:17" x14ac:dyDescent="0.25">
      <c r="C786" s="129">
        <v>772</v>
      </c>
      <c r="D786" s="118">
        <v>7.73</v>
      </c>
      <c r="E786" s="130">
        <v>2.7747445085921299E-5</v>
      </c>
      <c r="G786" s="129">
        <v>772</v>
      </c>
      <c r="H786" s="119">
        <v>7.73</v>
      </c>
      <c r="I786" s="130">
        <v>6.6991170047115301E-5</v>
      </c>
      <c r="K786" s="129">
        <v>772</v>
      </c>
      <c r="L786" s="119">
        <v>7.73</v>
      </c>
      <c r="M786" s="130">
        <v>6.4335718473321798E-5</v>
      </c>
      <c r="O786" s="129">
        <v>772</v>
      </c>
      <c r="P786" s="119">
        <v>7.73</v>
      </c>
      <c r="Q786" s="130">
        <v>1.0050195277124601E-4</v>
      </c>
    </row>
    <row r="787" spans="3:17" x14ac:dyDescent="0.25">
      <c r="C787" s="129">
        <v>773</v>
      </c>
      <c r="D787" s="118">
        <v>7.74</v>
      </c>
      <c r="E787" s="130">
        <v>2.7730738942307101E-5</v>
      </c>
      <c r="G787" s="129">
        <v>773</v>
      </c>
      <c r="H787" s="119">
        <v>7.74</v>
      </c>
      <c r="I787" s="130">
        <v>6.7133937363083904E-5</v>
      </c>
      <c r="K787" s="129">
        <v>773</v>
      </c>
      <c r="L787" s="119">
        <v>7.74</v>
      </c>
      <c r="M787" s="130">
        <v>6.4280391430072899E-5</v>
      </c>
      <c r="O787" s="129">
        <v>773</v>
      </c>
      <c r="P787" s="119">
        <v>7.74</v>
      </c>
      <c r="Q787" s="130">
        <v>1.0047350483412899E-4</v>
      </c>
    </row>
    <row r="788" spans="3:17" x14ac:dyDescent="0.25">
      <c r="C788" s="129">
        <v>774</v>
      </c>
      <c r="D788" s="118">
        <v>7.75</v>
      </c>
      <c r="E788" s="130">
        <v>2.7713853686793399E-5</v>
      </c>
      <c r="G788" s="129">
        <v>774</v>
      </c>
      <c r="H788" s="119">
        <v>7.75</v>
      </c>
      <c r="I788" s="130">
        <v>6.7274304481526194E-5</v>
      </c>
      <c r="K788" s="129">
        <v>774</v>
      </c>
      <c r="L788" s="119">
        <v>7.75</v>
      </c>
      <c r="M788" s="130">
        <v>6.4224889377083197E-5</v>
      </c>
      <c r="O788" s="129">
        <v>774</v>
      </c>
      <c r="P788" s="119">
        <v>7.75</v>
      </c>
      <c r="Q788" s="130">
        <v>1.00444052651119E-4</v>
      </c>
    </row>
    <row r="789" spans="3:17" x14ac:dyDescent="0.25">
      <c r="C789" s="129">
        <v>775</v>
      </c>
      <c r="D789" s="118">
        <v>7.76</v>
      </c>
      <c r="E789" s="130">
        <v>2.76967913528362E-5</v>
      </c>
      <c r="G789" s="129">
        <v>775</v>
      </c>
      <c r="H789" s="119">
        <v>7.76</v>
      </c>
      <c r="I789" s="130">
        <v>6.7412252667365598E-5</v>
      </c>
      <c r="K789" s="129">
        <v>775</v>
      </c>
      <c r="L789" s="119">
        <v>7.76</v>
      </c>
      <c r="M789" s="130">
        <v>6.4169214614378002E-5</v>
      </c>
      <c r="O789" s="129">
        <v>775</v>
      </c>
      <c r="P789" s="119">
        <v>7.76</v>
      </c>
      <c r="Q789" s="130">
        <v>1.00413480453588E-4</v>
      </c>
    </row>
    <row r="790" spans="3:17" x14ac:dyDescent="0.25">
      <c r="C790" s="129">
        <v>776</v>
      </c>
      <c r="D790" s="118">
        <v>7.77</v>
      </c>
      <c r="E790" s="130">
        <v>2.76795539572249E-5</v>
      </c>
      <c r="G790" s="129">
        <v>776</v>
      </c>
      <c r="H790" s="119">
        <v>7.77</v>
      </c>
      <c r="I790" s="130">
        <v>6.7547763880297797E-5</v>
      </c>
      <c r="K790" s="129">
        <v>776</v>
      </c>
      <c r="L790" s="119">
        <v>7.77</v>
      </c>
      <c r="M790" s="130">
        <v>6.4113369424298702E-5</v>
      </c>
      <c r="O790" s="129">
        <v>776</v>
      </c>
      <c r="P790" s="119">
        <v>7.77</v>
      </c>
      <c r="Q790" s="130">
        <v>1.0038188246836301E-4</v>
      </c>
    </row>
    <row r="791" spans="3:17" x14ac:dyDescent="0.25">
      <c r="C791" s="129">
        <v>777</v>
      </c>
      <c r="D791" s="118">
        <v>7.78</v>
      </c>
      <c r="E791" s="130">
        <v>2.76621435001888E-5</v>
      </c>
      <c r="G791" s="129">
        <v>777</v>
      </c>
      <c r="H791" s="119">
        <v>7.78</v>
      </c>
      <c r="I791" s="130">
        <v>6.7680979313734099E-5</v>
      </c>
      <c r="K791" s="129">
        <v>777</v>
      </c>
      <c r="L791" s="119">
        <v>7.78</v>
      </c>
      <c r="M791" s="130">
        <v>6.4057356071594695E-5</v>
      </c>
      <c r="O791" s="129">
        <v>777</v>
      </c>
      <c r="P791" s="119">
        <v>7.78</v>
      </c>
      <c r="Q791" s="130">
        <v>1.0034922170427299E-4</v>
      </c>
    </row>
    <row r="792" spans="3:17" x14ac:dyDescent="0.25">
      <c r="C792" s="129">
        <v>778</v>
      </c>
      <c r="D792" s="118">
        <v>7.79</v>
      </c>
      <c r="E792" s="130">
        <v>2.7644561965505798E-5</v>
      </c>
      <c r="G792" s="129">
        <v>778</v>
      </c>
      <c r="H792" s="119">
        <v>7.79</v>
      </c>
      <c r="I792" s="130">
        <v>6.7811764677434198E-5</v>
      </c>
      <c r="K792" s="129">
        <v>778</v>
      </c>
      <c r="L792" s="119">
        <v>7.79</v>
      </c>
      <c r="M792" s="130">
        <v>6.4001176803529295E-5</v>
      </c>
      <c r="O792" s="129">
        <v>778</v>
      </c>
      <c r="P792" s="119">
        <v>7.79</v>
      </c>
      <c r="Q792" s="130">
        <v>1.00315519257333E-4</v>
      </c>
    </row>
    <row r="793" spans="3:17" x14ac:dyDescent="0.25">
      <c r="C793" s="129">
        <v>779</v>
      </c>
      <c r="D793" s="118">
        <v>7.8</v>
      </c>
      <c r="E793" s="130">
        <v>2.76268132537953E-5</v>
      </c>
      <c r="G793" s="129">
        <v>779</v>
      </c>
      <c r="H793" s="119">
        <v>7.8</v>
      </c>
      <c r="I793" s="130">
        <v>6.7940064204848107E-5</v>
      </c>
      <c r="K793" s="129">
        <v>779</v>
      </c>
      <c r="L793" s="119">
        <v>7.8</v>
      </c>
      <c r="M793" s="130">
        <v>6.3944856800102705E-5</v>
      </c>
      <c r="O793" s="129">
        <v>779</v>
      </c>
      <c r="P793" s="119">
        <v>7.8</v>
      </c>
      <c r="Q793" s="130">
        <v>1.00280805151718E-4</v>
      </c>
    </row>
    <row r="794" spans="3:17" x14ac:dyDescent="0.25">
      <c r="C794" s="129">
        <v>780</v>
      </c>
      <c r="D794" s="118">
        <v>7.81</v>
      </c>
      <c r="E794" s="130">
        <v>2.76089424842382E-5</v>
      </c>
      <c r="G794" s="129">
        <v>780</v>
      </c>
      <c r="H794" s="119">
        <v>7.81</v>
      </c>
      <c r="I794" s="130">
        <v>6.8065862520307299E-5</v>
      </c>
      <c r="K794" s="129">
        <v>780</v>
      </c>
      <c r="L794" s="119">
        <v>7.81</v>
      </c>
      <c r="M794" s="130">
        <v>6.3888432672944601E-5</v>
      </c>
      <c r="O794" s="129">
        <v>780</v>
      </c>
      <c r="P794" s="119">
        <v>7.81</v>
      </c>
      <c r="Q794" s="130">
        <v>1.00245039054259E-4</v>
      </c>
    </row>
    <row r="795" spans="3:17" x14ac:dyDescent="0.25">
      <c r="C795" s="129">
        <v>781</v>
      </c>
      <c r="D795" s="118">
        <v>7.82</v>
      </c>
      <c r="E795" s="130">
        <v>2.7590906192520299E-5</v>
      </c>
      <c r="G795" s="129">
        <v>781</v>
      </c>
      <c r="H795" s="119">
        <v>7.82</v>
      </c>
      <c r="I795" s="130">
        <v>6.8189144903988094E-5</v>
      </c>
      <c r="K795" s="129">
        <v>781</v>
      </c>
      <c r="L795" s="119">
        <v>7.82</v>
      </c>
      <c r="M795" s="130">
        <v>6.3831848801637503E-5</v>
      </c>
      <c r="O795" s="129">
        <v>781</v>
      </c>
      <c r="P795" s="119">
        <v>7.82</v>
      </c>
      <c r="Q795" s="130">
        <v>1.00208306365769E-4</v>
      </c>
    </row>
    <row r="796" spans="3:17" x14ac:dyDescent="0.25">
      <c r="C796" s="129">
        <v>782</v>
      </c>
      <c r="D796" s="118">
        <v>7.83</v>
      </c>
      <c r="E796" s="130">
        <v>2.7572706299052999E-5</v>
      </c>
      <c r="G796" s="129">
        <v>782</v>
      </c>
      <c r="H796" s="119">
        <v>7.83</v>
      </c>
      <c r="I796" s="130">
        <v>6.8310054574589695E-5</v>
      </c>
      <c r="K796" s="129">
        <v>782</v>
      </c>
      <c r="L796" s="119">
        <v>7.83</v>
      </c>
      <c r="M796" s="130">
        <v>6.3775107366451604E-5</v>
      </c>
      <c r="O796" s="129">
        <v>782</v>
      </c>
      <c r="P796" s="119">
        <v>7.83</v>
      </c>
      <c r="Q796" s="130">
        <v>1.00170516902261E-4</v>
      </c>
    </row>
    <row r="797" spans="3:17" x14ac:dyDescent="0.25">
      <c r="C797" s="129">
        <v>783</v>
      </c>
      <c r="D797" s="118">
        <v>7.84</v>
      </c>
      <c r="E797" s="130">
        <v>2.7554344708327699E-5</v>
      </c>
      <c r="G797" s="129">
        <v>783</v>
      </c>
      <c r="H797" s="119">
        <v>7.84</v>
      </c>
      <c r="I797" s="130">
        <v>6.8428470945189004E-5</v>
      </c>
      <c r="K797" s="129">
        <v>783</v>
      </c>
      <c r="L797" s="119">
        <v>7.84</v>
      </c>
      <c r="M797" s="130">
        <v>6.3718210530666199E-5</v>
      </c>
      <c r="O797" s="129">
        <v>783</v>
      </c>
      <c r="P797" s="119">
        <v>7.84</v>
      </c>
      <c r="Q797" s="130">
        <v>1.00131799925741E-4</v>
      </c>
    </row>
    <row r="798" spans="3:17" x14ac:dyDescent="0.25">
      <c r="C798" s="129">
        <v>784</v>
      </c>
      <c r="D798" s="118">
        <v>7.85</v>
      </c>
      <c r="E798" s="130">
        <v>2.7535823309020798E-5</v>
      </c>
      <c r="G798" s="129">
        <v>784</v>
      </c>
      <c r="H798" s="119">
        <v>7.85</v>
      </c>
      <c r="I798" s="130">
        <v>6.8544332060316906E-5</v>
      </c>
      <c r="K798" s="129">
        <v>784</v>
      </c>
      <c r="L798" s="119">
        <v>7.85</v>
      </c>
      <c r="M798" s="130">
        <v>6.3661160440665405E-5</v>
      </c>
      <c r="O798" s="129">
        <v>784</v>
      </c>
      <c r="P798" s="119">
        <v>7.85</v>
      </c>
      <c r="Q798" s="130">
        <v>1.00092026856667E-4</v>
      </c>
    </row>
    <row r="799" spans="3:17" x14ac:dyDescent="0.25">
      <c r="C799" s="129">
        <v>785</v>
      </c>
      <c r="D799" s="118">
        <v>7.86</v>
      </c>
      <c r="E799" s="130">
        <v>2.7517143974099401E-5</v>
      </c>
      <c r="G799" s="129">
        <v>785</v>
      </c>
      <c r="H799" s="119">
        <v>7.86</v>
      </c>
      <c r="I799" s="130">
        <v>6.8657625709526201E-5</v>
      </c>
      <c r="K799" s="129">
        <v>785</v>
      </c>
      <c r="L799" s="119">
        <v>7.86</v>
      </c>
      <c r="M799" s="130">
        <v>6.3603959226039196E-5</v>
      </c>
      <c r="O799" s="129">
        <v>785</v>
      </c>
      <c r="P799" s="119">
        <v>7.86</v>
      </c>
      <c r="Q799" s="130">
        <v>1.0005135942587101E-4</v>
      </c>
    </row>
    <row r="800" spans="3:17" x14ac:dyDescent="0.25">
      <c r="C800" s="129">
        <v>786</v>
      </c>
      <c r="D800" s="118">
        <v>7.87</v>
      </c>
      <c r="E800" s="130">
        <v>2.7498308560926399E-5</v>
      </c>
      <c r="G800" s="129">
        <v>786</v>
      </c>
      <c r="H800" s="119">
        <v>7.87</v>
      </c>
      <c r="I800" s="130">
        <v>6.8768340298989498E-5</v>
      </c>
      <c r="K800" s="129">
        <v>786</v>
      </c>
      <c r="L800" s="119">
        <v>7.87</v>
      </c>
      <c r="M800" s="130">
        <v>6.3546608999682204E-5</v>
      </c>
      <c r="O800" s="129">
        <v>786</v>
      </c>
      <c r="P800" s="119">
        <v>7.87</v>
      </c>
      <c r="Q800" s="130">
        <v>1.00009641990617E-4</v>
      </c>
    </row>
    <row r="801" spans="3:17" x14ac:dyDescent="0.25">
      <c r="C801" s="129">
        <v>787</v>
      </c>
      <c r="D801" s="118">
        <v>7.88</v>
      </c>
      <c r="E801" s="130">
        <v>2.74793215177625E-5</v>
      </c>
      <c r="G801" s="129">
        <v>787</v>
      </c>
      <c r="H801" s="119">
        <v>7.88</v>
      </c>
      <c r="I801" s="130">
        <v>6.88766702786527E-5</v>
      </c>
      <c r="K801" s="129">
        <v>787</v>
      </c>
      <c r="L801" s="119">
        <v>7.88</v>
      </c>
      <c r="M801" s="130">
        <v>6.3489111857891102E-5</v>
      </c>
      <c r="O801" s="129">
        <v>787</v>
      </c>
      <c r="P801" s="119">
        <v>7.88</v>
      </c>
      <c r="Q801" s="130">
        <v>9.9967057481055194E-5</v>
      </c>
    </row>
    <row r="802" spans="3:17" x14ac:dyDescent="0.25">
      <c r="C802" s="129">
        <v>788</v>
      </c>
      <c r="D802" s="118">
        <v>7.89</v>
      </c>
      <c r="E802" s="130">
        <v>2.7460225083147699E-5</v>
      </c>
      <c r="G802" s="129">
        <v>788</v>
      </c>
      <c r="H802" s="119">
        <v>7.89</v>
      </c>
      <c r="I802" s="130">
        <v>6.8982408807924603E-5</v>
      </c>
      <c r="K802" s="129">
        <v>788</v>
      </c>
      <c r="L802" s="119">
        <v>7.89</v>
      </c>
      <c r="M802" s="130">
        <v>6.3431469880464395E-5</v>
      </c>
      <c r="O802" s="129">
        <v>788</v>
      </c>
      <c r="P802" s="119">
        <v>7.89</v>
      </c>
      <c r="Q802" s="130">
        <v>9.9923434400936106E-5</v>
      </c>
    </row>
    <row r="803" spans="3:17" x14ac:dyDescent="0.25">
      <c r="C803" s="129">
        <v>789</v>
      </c>
      <c r="D803" s="118">
        <v>7.9</v>
      </c>
      <c r="E803" s="130">
        <v>2.7440977759124701E-5</v>
      </c>
      <c r="G803" s="129">
        <v>789</v>
      </c>
      <c r="H803" s="119">
        <v>7.9</v>
      </c>
      <c r="I803" s="130">
        <v>6.9085537915680701E-5</v>
      </c>
      <c r="K803" s="129">
        <v>789</v>
      </c>
      <c r="L803" s="119">
        <v>7.9</v>
      </c>
      <c r="M803" s="130">
        <v>6.3373685130801096E-5</v>
      </c>
      <c r="O803" s="129">
        <v>789</v>
      </c>
      <c r="P803" s="119">
        <v>7.9</v>
      </c>
      <c r="Q803" s="130">
        <v>9.9878965732834096E-5</v>
      </c>
    </row>
    <row r="804" spans="3:17" x14ac:dyDescent="0.25">
      <c r="C804" s="129">
        <v>790</v>
      </c>
      <c r="D804" s="118">
        <v>7.91</v>
      </c>
      <c r="E804" s="130">
        <v>2.7421581343069001E-5</v>
      </c>
      <c r="G804" s="129">
        <v>790</v>
      </c>
      <c r="H804" s="119">
        <v>7.91</v>
      </c>
      <c r="I804" s="130">
        <v>6.9186048361858299E-5</v>
      </c>
      <c r="K804" s="129">
        <v>790</v>
      </c>
      <c r="L804" s="119">
        <v>7.91</v>
      </c>
      <c r="M804" s="130">
        <v>6.3315759655997801E-5</v>
      </c>
      <c r="O804" s="129">
        <v>790</v>
      </c>
      <c r="P804" s="119">
        <v>7.91</v>
      </c>
      <c r="Q804" s="130">
        <v>9.9833475214261596E-5</v>
      </c>
    </row>
    <row r="805" spans="3:17" x14ac:dyDescent="0.25">
      <c r="C805" s="129">
        <v>791</v>
      </c>
      <c r="D805" s="118">
        <v>7.92</v>
      </c>
      <c r="E805" s="130">
        <v>2.7402037617271798E-5</v>
      </c>
      <c r="G805" s="129">
        <v>791</v>
      </c>
      <c r="H805" s="119">
        <v>7.92</v>
      </c>
      <c r="I805" s="130">
        <v>6.9284009735722397E-5</v>
      </c>
      <c r="K805" s="129">
        <v>791</v>
      </c>
      <c r="L805" s="119">
        <v>7.92</v>
      </c>
      <c r="M805" s="130">
        <v>6.3257695486950306E-5</v>
      </c>
      <c r="O805" s="129">
        <v>791</v>
      </c>
      <c r="P805" s="119">
        <v>7.92</v>
      </c>
      <c r="Q805" s="130">
        <v>9.9787154855633604E-5</v>
      </c>
    </row>
    <row r="806" spans="3:17" x14ac:dyDescent="0.25">
      <c r="C806" s="129">
        <v>792</v>
      </c>
      <c r="D806" s="118">
        <v>7.93</v>
      </c>
      <c r="E806" s="130">
        <v>2.7382348349042699E-5</v>
      </c>
      <c r="G806" s="129">
        <v>792</v>
      </c>
      <c r="H806" s="119">
        <v>7.93</v>
      </c>
      <c r="I806" s="130">
        <v>6.9379477258728307E-5</v>
      </c>
      <c r="K806" s="129">
        <v>792</v>
      </c>
      <c r="L806" s="119">
        <v>7.93</v>
      </c>
      <c r="M806" s="130">
        <v>6.3199494638447405E-5</v>
      </c>
      <c r="O806" s="129">
        <v>792</v>
      </c>
      <c r="P806" s="119">
        <v>7.93</v>
      </c>
      <c r="Q806" s="130">
        <v>9.9739834593402704E-5</v>
      </c>
    </row>
    <row r="807" spans="3:17" x14ac:dyDescent="0.25">
      <c r="C807" s="129">
        <v>793</v>
      </c>
      <c r="D807" s="118">
        <v>7.94</v>
      </c>
      <c r="E807" s="130">
        <v>2.7362515290813E-5</v>
      </c>
      <c r="G807" s="129">
        <v>793</v>
      </c>
      <c r="H807" s="119">
        <v>7.94</v>
      </c>
      <c r="I807" s="130">
        <v>6.94723024913889E-5</v>
      </c>
      <c r="K807" s="129">
        <v>793</v>
      </c>
      <c r="L807" s="119">
        <v>7.94</v>
      </c>
      <c r="M807" s="130">
        <v>6.3141159109272602E-5</v>
      </c>
      <c r="O807" s="129">
        <v>793</v>
      </c>
      <c r="P807" s="119">
        <v>7.94</v>
      </c>
      <c r="Q807" s="130">
        <v>9.9691694563235802E-5</v>
      </c>
    </row>
    <row r="808" spans="3:17" x14ac:dyDescent="0.25">
      <c r="C808" s="129">
        <v>794</v>
      </c>
      <c r="D808" s="118">
        <v>7.95</v>
      </c>
      <c r="E808" s="130">
        <v>2.7342540180238098E-5</v>
      </c>
      <c r="G808" s="129">
        <v>794</v>
      </c>
      <c r="H808" s="119">
        <v>7.95</v>
      </c>
      <c r="I808" s="130">
        <v>6.95624784237372E-5</v>
      </c>
      <c r="K808" s="129">
        <v>794</v>
      </c>
      <c r="L808" s="119">
        <v>7.95</v>
      </c>
      <c r="M808" s="130">
        <v>6.3082690882299602E-5</v>
      </c>
      <c r="O808" s="129">
        <v>794</v>
      </c>
      <c r="P808" s="119">
        <v>7.95</v>
      </c>
      <c r="Q808" s="130">
        <v>9.9642581743928602E-5</v>
      </c>
    </row>
    <row r="809" spans="3:17" x14ac:dyDescent="0.25">
      <c r="C809" s="129">
        <v>795</v>
      </c>
      <c r="D809" s="118">
        <v>7.96</v>
      </c>
      <c r="E809" s="130">
        <v>2.73224247402996E-5</v>
      </c>
      <c r="G809" s="129">
        <v>795</v>
      </c>
      <c r="H809" s="119">
        <v>7.96</v>
      </c>
      <c r="I809" s="130">
        <v>6.9649998592198999E-5</v>
      </c>
      <c r="K809" s="129">
        <v>795</v>
      </c>
      <c r="L809" s="119">
        <v>7.96</v>
      </c>
      <c r="M809" s="130">
        <v>6.3024091924590998E-5</v>
      </c>
      <c r="O809" s="129">
        <v>795</v>
      </c>
      <c r="P809" s="119">
        <v>7.96</v>
      </c>
      <c r="Q809" s="130">
        <v>9.9592653615456997E-5</v>
      </c>
    </row>
    <row r="810" spans="3:17" x14ac:dyDescent="0.25">
      <c r="C810" s="129">
        <v>796</v>
      </c>
      <c r="D810" s="118">
        <v>7.97</v>
      </c>
      <c r="E810" s="130">
        <v>2.73022129969399E-5</v>
      </c>
      <c r="G810" s="129">
        <v>796</v>
      </c>
      <c r="H810" s="119">
        <v>7.97</v>
      </c>
      <c r="I810" s="130">
        <v>6.9735062384170294E-5</v>
      </c>
      <c r="K810" s="129">
        <v>796</v>
      </c>
      <c r="L810" s="119">
        <v>7.97</v>
      </c>
      <c r="M810" s="130">
        <v>6.2977122002295003E-5</v>
      </c>
      <c r="O810" s="129">
        <v>796</v>
      </c>
      <c r="P810" s="119">
        <v>7.97</v>
      </c>
      <c r="Q810" s="130">
        <v>9.9541784920962605E-5</v>
      </c>
    </row>
    <row r="811" spans="3:17" x14ac:dyDescent="0.25">
      <c r="C811" s="129">
        <v>797</v>
      </c>
      <c r="D811" s="118">
        <v>7.98</v>
      </c>
      <c r="E811" s="130">
        <v>2.7281865978490799E-5</v>
      </c>
      <c r="G811" s="129">
        <v>797</v>
      </c>
      <c r="H811" s="119">
        <v>7.98</v>
      </c>
      <c r="I811" s="130">
        <v>6.9817478941483504E-5</v>
      </c>
      <c r="K811" s="129">
        <v>797</v>
      </c>
      <c r="L811" s="119">
        <v>7.98</v>
      </c>
      <c r="M811" s="130">
        <v>6.2954384332740906E-5</v>
      </c>
      <c r="O811" s="129">
        <v>797</v>
      </c>
      <c r="P811" s="119">
        <v>7.98</v>
      </c>
      <c r="Q811" s="130">
        <v>9.9490099825039102E-5</v>
      </c>
    </row>
    <row r="812" spans="3:17" x14ac:dyDescent="0.25">
      <c r="C812" s="129">
        <v>798</v>
      </c>
      <c r="D812" s="118">
        <v>7.99</v>
      </c>
      <c r="E812" s="130">
        <v>2.72613834309945E-5</v>
      </c>
      <c r="G812" s="129">
        <v>798</v>
      </c>
      <c r="H812" s="119">
        <v>7.99</v>
      </c>
      <c r="I812" s="130">
        <v>6.9964527961667003E-5</v>
      </c>
      <c r="K812" s="129">
        <v>798</v>
      </c>
      <c r="L812" s="119">
        <v>7.99</v>
      </c>
      <c r="M812" s="130">
        <v>6.2931336048170205E-5</v>
      </c>
      <c r="O812" s="129">
        <v>798</v>
      </c>
      <c r="P812" s="119">
        <v>7.99</v>
      </c>
      <c r="Q812" s="130">
        <v>9.9437511436170205E-5</v>
      </c>
    </row>
    <row r="813" spans="3:17" x14ac:dyDescent="0.25">
      <c r="C813" s="129">
        <v>799</v>
      </c>
      <c r="D813" s="118">
        <v>8</v>
      </c>
      <c r="E813" s="130">
        <v>2.7240767021133999E-5</v>
      </c>
      <c r="G813" s="129">
        <v>799</v>
      </c>
      <c r="H813" s="119">
        <v>8</v>
      </c>
      <c r="I813" s="130">
        <v>7.0138919547438396E-5</v>
      </c>
      <c r="K813" s="129">
        <v>799</v>
      </c>
      <c r="L813" s="119">
        <v>8</v>
      </c>
      <c r="M813" s="130">
        <v>6.2907979603291198E-5</v>
      </c>
      <c r="O813" s="129">
        <v>799</v>
      </c>
      <c r="P813" s="119">
        <v>8</v>
      </c>
      <c r="Q813" s="130">
        <v>9.9384100064721804E-5</v>
      </c>
    </row>
    <row r="814" spans="3:17" x14ac:dyDescent="0.25">
      <c r="C814" s="129">
        <v>800</v>
      </c>
      <c r="D814" s="118">
        <v>8.01</v>
      </c>
      <c r="E814" s="130">
        <v>2.72200184014215E-5</v>
      </c>
      <c r="G814" s="129">
        <v>800</v>
      </c>
      <c r="H814" s="119">
        <v>8.01</v>
      </c>
      <c r="I814" s="130">
        <v>7.0311103519223302E-5</v>
      </c>
      <c r="K814" s="129">
        <v>800</v>
      </c>
      <c r="L814" s="119">
        <v>8.01</v>
      </c>
      <c r="M814" s="130">
        <v>6.2884317440813696E-5</v>
      </c>
      <c r="O814" s="129">
        <v>800</v>
      </c>
      <c r="P814" s="119">
        <v>8.01</v>
      </c>
      <c r="Q814" s="130">
        <v>9.9329827664930702E-5</v>
      </c>
    </row>
    <row r="815" spans="3:17" x14ac:dyDescent="0.25">
      <c r="C815" s="129">
        <v>801</v>
      </c>
      <c r="D815" s="118">
        <v>8.02</v>
      </c>
      <c r="E815" s="130">
        <v>2.7199139210298001E-5</v>
      </c>
      <c r="G815" s="129">
        <v>801</v>
      </c>
      <c r="H815" s="119">
        <v>8.02</v>
      </c>
      <c r="I815" s="130">
        <v>7.0481167540330206E-5</v>
      </c>
      <c r="K815" s="129">
        <v>801</v>
      </c>
      <c r="L815" s="119">
        <v>8.02</v>
      </c>
      <c r="M815" s="130">
        <v>6.2860351991437399E-5</v>
      </c>
      <c r="O815" s="129">
        <v>801</v>
      </c>
      <c r="P815" s="119">
        <v>8.02</v>
      </c>
      <c r="Q815" s="130">
        <v>9.9274720274491104E-5</v>
      </c>
    </row>
    <row r="816" spans="3:17" x14ac:dyDescent="0.25">
      <c r="C816" s="129">
        <v>802</v>
      </c>
      <c r="D816" s="118">
        <v>8.0299999999999994</v>
      </c>
      <c r="E816" s="130">
        <v>2.7178131072233799E-5</v>
      </c>
      <c r="G816" s="129">
        <v>802</v>
      </c>
      <c r="H816" s="119">
        <v>8.0299999999999994</v>
      </c>
      <c r="I816" s="130">
        <v>7.0648952450174995E-5</v>
      </c>
      <c r="K816" s="129">
        <v>802</v>
      </c>
      <c r="L816" s="119">
        <v>8.0299999999999994</v>
      </c>
      <c r="M816" s="130">
        <v>6.2836085673846794E-5</v>
      </c>
      <c r="O816" s="129">
        <v>802</v>
      </c>
      <c r="P816" s="119">
        <v>8.0299999999999994</v>
      </c>
      <c r="Q816" s="130">
        <v>9.92187990536772E-5</v>
      </c>
    </row>
    <row r="817" spans="3:17" x14ac:dyDescent="0.25">
      <c r="C817" s="129">
        <v>803</v>
      </c>
      <c r="D817" s="118">
        <v>8.0399999999999991</v>
      </c>
      <c r="E817" s="130">
        <v>2.7156995597826598E-5</v>
      </c>
      <c r="G817" s="129">
        <v>803</v>
      </c>
      <c r="H817" s="119">
        <v>8.0399999999999991</v>
      </c>
      <c r="I817" s="130">
        <v>7.0814440688552697E-5</v>
      </c>
      <c r="K817" s="129">
        <v>803</v>
      </c>
      <c r="L817" s="119">
        <v>8.0399999999999991</v>
      </c>
      <c r="M817" s="130">
        <v>6.2811520894709303E-5</v>
      </c>
      <c r="O817" s="129">
        <v>803</v>
      </c>
      <c r="P817" s="119">
        <v>8.0399999999999991</v>
      </c>
      <c r="Q817" s="130">
        <v>9.91620254689967E-5</v>
      </c>
    </row>
    <row r="818" spans="3:17" x14ac:dyDescent="0.25">
      <c r="C818" s="129">
        <v>804</v>
      </c>
      <c r="D818" s="118">
        <v>8.0500000000000007</v>
      </c>
      <c r="E818" s="130">
        <v>2.7135765759081301E-5</v>
      </c>
      <c r="G818" s="129">
        <v>804</v>
      </c>
      <c r="H818" s="119">
        <v>8.0500000000000007</v>
      </c>
      <c r="I818" s="130">
        <v>7.09776152844777E-5</v>
      </c>
      <c r="K818" s="129">
        <v>804</v>
      </c>
      <c r="L818" s="119">
        <v>8.0500000000000007</v>
      </c>
      <c r="M818" s="130">
        <v>6.2786660048665902E-5</v>
      </c>
      <c r="O818" s="129">
        <v>804</v>
      </c>
      <c r="P818" s="119">
        <v>8.0500000000000007</v>
      </c>
      <c r="Q818" s="130">
        <v>9.91044901273908E-5</v>
      </c>
    </row>
    <row r="819" spans="3:17" x14ac:dyDescent="0.25">
      <c r="C819" s="129">
        <v>805</v>
      </c>
      <c r="D819" s="118">
        <v>8.06</v>
      </c>
      <c r="E819" s="130">
        <v>2.7114423032383999E-5</v>
      </c>
      <c r="G819" s="129">
        <v>805</v>
      </c>
      <c r="H819" s="119">
        <v>8.06</v>
      </c>
      <c r="I819" s="130">
        <v>7.1138459850299395E-5</v>
      </c>
      <c r="K819" s="129">
        <v>805</v>
      </c>
      <c r="L819" s="119">
        <v>8.06</v>
      </c>
      <c r="M819" s="130">
        <v>6.2761505518330298E-5</v>
      </c>
      <c r="O819" s="129">
        <v>805</v>
      </c>
      <c r="P819" s="119">
        <v>8.06</v>
      </c>
      <c r="Q819" s="130">
        <v>9.9046079745112301E-5</v>
      </c>
    </row>
    <row r="820" spans="3:17" x14ac:dyDescent="0.25">
      <c r="C820" s="129">
        <v>806</v>
      </c>
      <c r="D820" s="118">
        <v>8.07</v>
      </c>
      <c r="E820" s="130">
        <v>2.7092957445041199E-5</v>
      </c>
      <c r="G820" s="129">
        <v>806</v>
      </c>
      <c r="H820" s="119">
        <v>8.07</v>
      </c>
      <c r="I820" s="130">
        <v>7.1297141606856197E-5</v>
      </c>
      <c r="K820" s="129">
        <v>806</v>
      </c>
      <c r="L820" s="119">
        <v>8.07</v>
      </c>
      <c r="M820" s="130">
        <v>6.2736059674290795E-5</v>
      </c>
      <c r="O820" s="129">
        <v>806</v>
      </c>
      <c r="P820" s="119">
        <v>8.07</v>
      </c>
      <c r="Q820" s="130">
        <v>9.8986964497246898E-5</v>
      </c>
    </row>
    <row r="821" spans="3:17" x14ac:dyDescent="0.25">
      <c r="C821" s="129">
        <v>807</v>
      </c>
      <c r="D821" s="118">
        <v>8.08</v>
      </c>
      <c r="E821" s="130">
        <v>2.70713705545186E-5</v>
      </c>
      <c r="G821" s="129">
        <v>807</v>
      </c>
      <c r="H821" s="119">
        <v>8.08</v>
      </c>
      <c r="I821" s="130">
        <v>7.1453467091569804E-5</v>
      </c>
      <c r="K821" s="129">
        <v>807</v>
      </c>
      <c r="L821" s="119">
        <v>8.08</v>
      </c>
      <c r="M821" s="130">
        <v>6.2710324875105402E-5</v>
      </c>
      <c r="O821" s="129">
        <v>807</v>
      </c>
      <c r="P821" s="119">
        <v>8.08</v>
      </c>
      <c r="Q821" s="130">
        <v>9.8926976860471197E-5</v>
      </c>
    </row>
    <row r="822" spans="3:17" x14ac:dyDescent="0.25">
      <c r="C822" s="129">
        <v>808</v>
      </c>
      <c r="D822" s="118">
        <v>8.09</v>
      </c>
      <c r="E822" s="130">
        <v>2.7049663904894501E-5</v>
      </c>
      <c r="G822" s="129">
        <v>808</v>
      </c>
      <c r="H822" s="119">
        <v>8.09</v>
      </c>
      <c r="I822" s="130">
        <v>7.1607417928626501E-5</v>
      </c>
      <c r="K822" s="129">
        <v>808</v>
      </c>
      <c r="L822" s="119">
        <v>8.09</v>
      </c>
      <c r="M822" s="130">
        <v>6.2684303467309602E-5</v>
      </c>
      <c r="O822" s="129">
        <v>808</v>
      </c>
      <c r="P822" s="119">
        <v>8.09</v>
      </c>
      <c r="Q822" s="130">
        <v>9.8866284868388507E-5</v>
      </c>
    </row>
    <row r="823" spans="3:17" x14ac:dyDescent="0.25">
      <c r="C823" s="129">
        <v>809</v>
      </c>
      <c r="D823" s="118">
        <v>8.1</v>
      </c>
      <c r="E823" s="130">
        <v>2.7027839026958601E-5</v>
      </c>
      <c r="G823" s="129">
        <v>809</v>
      </c>
      <c r="H823" s="119">
        <v>8.1</v>
      </c>
      <c r="I823" s="130">
        <v>7.1758979973134297E-5</v>
      </c>
      <c r="K823" s="129">
        <v>809</v>
      </c>
      <c r="L823" s="119">
        <v>8.1</v>
      </c>
      <c r="M823" s="130">
        <v>6.2657997785414005E-5</v>
      </c>
      <c r="O823" s="129">
        <v>809</v>
      </c>
      <c r="P823" s="119">
        <v>8.1</v>
      </c>
      <c r="Q823" s="130">
        <v>9.8804768371263301E-5</v>
      </c>
    </row>
    <row r="824" spans="3:17" x14ac:dyDescent="0.25">
      <c r="C824" s="129">
        <v>810</v>
      </c>
      <c r="D824" s="118">
        <v>8.11</v>
      </c>
      <c r="E824" s="130">
        <v>2.7005897438306401E-5</v>
      </c>
      <c r="G824" s="129">
        <v>810</v>
      </c>
      <c r="H824" s="119">
        <v>8.11</v>
      </c>
      <c r="I824" s="130">
        <v>7.1908146098294002E-5</v>
      </c>
      <c r="K824" s="129">
        <v>810</v>
      </c>
      <c r="L824" s="119">
        <v>8.11</v>
      </c>
      <c r="M824" s="130">
        <v>6.2631410151909605E-5</v>
      </c>
      <c r="O824" s="129">
        <v>810</v>
      </c>
      <c r="P824" s="119">
        <v>8.11</v>
      </c>
      <c r="Q824" s="130">
        <v>9.8742513047827703E-5</v>
      </c>
    </row>
    <row r="825" spans="3:17" x14ac:dyDescent="0.25">
      <c r="C825" s="129">
        <v>811</v>
      </c>
      <c r="D825" s="118">
        <v>8.1199999999999992</v>
      </c>
      <c r="E825" s="130">
        <v>2.6983840643435798E-5</v>
      </c>
      <c r="G825" s="129">
        <v>811</v>
      </c>
      <c r="H825" s="119">
        <v>8.1199999999999992</v>
      </c>
      <c r="I825" s="130">
        <v>7.2055084594195297E-5</v>
      </c>
      <c r="K825" s="129">
        <v>811</v>
      </c>
      <c r="L825" s="119">
        <v>8.1199999999999992</v>
      </c>
      <c r="M825" s="130">
        <v>6.2604542877276701E-5</v>
      </c>
      <c r="O825" s="129">
        <v>811</v>
      </c>
      <c r="P825" s="119">
        <v>8.1199999999999992</v>
      </c>
      <c r="Q825" s="130">
        <v>9.8679500701609401E-5</v>
      </c>
    </row>
    <row r="826" spans="3:17" x14ac:dyDescent="0.25">
      <c r="C826" s="129">
        <v>812</v>
      </c>
      <c r="D826" s="118">
        <v>8.1300000000000008</v>
      </c>
      <c r="E826" s="130">
        <v>2.6961685703571999E-5</v>
      </c>
      <c r="G826" s="129">
        <v>812</v>
      </c>
      <c r="H826" s="119">
        <v>8.1300000000000008</v>
      </c>
      <c r="I826" s="130">
        <v>7.2199596135264394E-5</v>
      </c>
      <c r="K826" s="129">
        <v>812</v>
      </c>
      <c r="L826" s="119">
        <v>8.1300000000000008</v>
      </c>
      <c r="M826" s="130">
        <v>6.2577398259986303E-5</v>
      </c>
      <c r="O826" s="129">
        <v>812</v>
      </c>
      <c r="P826" s="119">
        <v>8.1300000000000008</v>
      </c>
      <c r="Q826" s="130">
        <v>9.8615709952456501E-5</v>
      </c>
    </row>
    <row r="827" spans="3:17" x14ac:dyDescent="0.25">
      <c r="C827" s="129">
        <v>813</v>
      </c>
      <c r="D827" s="118">
        <v>8.14</v>
      </c>
      <c r="E827" s="130">
        <v>2.69394443156318E-5</v>
      </c>
      <c r="G827" s="129">
        <v>813</v>
      </c>
      <c r="H827" s="119">
        <v>8.14</v>
      </c>
      <c r="I827" s="130">
        <v>7.2341668724507603E-5</v>
      </c>
      <c r="K827" s="129">
        <v>813</v>
      </c>
      <c r="L827" s="119">
        <v>8.14</v>
      </c>
      <c r="M827" s="130">
        <v>6.2549978586511399E-5</v>
      </c>
      <c r="O827" s="129">
        <v>813</v>
      </c>
      <c r="P827" s="119">
        <v>8.14</v>
      </c>
      <c r="Q827" s="130">
        <v>9.8551234297084703E-5</v>
      </c>
    </row>
    <row r="828" spans="3:17" x14ac:dyDescent="0.25">
      <c r="C828" s="129">
        <v>814</v>
      </c>
      <c r="D828" s="118">
        <v>8.15</v>
      </c>
      <c r="E828" s="130">
        <v>2.6917091891262601E-5</v>
      </c>
      <c r="G828" s="129">
        <v>814</v>
      </c>
      <c r="H828" s="119">
        <v>8.15</v>
      </c>
      <c r="I828" s="130">
        <v>7.2481290894496099E-5</v>
      </c>
      <c r="K828" s="129">
        <v>814</v>
      </c>
      <c r="L828" s="119">
        <v>8.15</v>
      </c>
      <c r="M828" s="130">
        <v>6.2522286131335295E-5</v>
      </c>
      <c r="O828" s="129">
        <v>814</v>
      </c>
      <c r="P828" s="119">
        <v>8.15</v>
      </c>
      <c r="Q828" s="130">
        <v>9.8485946360145701E-5</v>
      </c>
    </row>
    <row r="829" spans="3:17" x14ac:dyDescent="0.25">
      <c r="C829" s="129">
        <v>815</v>
      </c>
      <c r="D829" s="118">
        <v>8.16</v>
      </c>
      <c r="E829" s="130">
        <v>2.68946298848788E-5</v>
      </c>
      <c r="G829" s="129">
        <v>815</v>
      </c>
      <c r="H829" s="119">
        <v>8.16</v>
      </c>
      <c r="I829" s="130">
        <v>7.2618513727899794E-5</v>
      </c>
      <c r="K829" s="129">
        <v>815</v>
      </c>
      <c r="L829" s="119">
        <v>8.16</v>
      </c>
      <c r="M829" s="130">
        <v>6.2494323156960598E-5</v>
      </c>
      <c r="O829" s="129">
        <v>815</v>
      </c>
      <c r="P829" s="119">
        <v>8.16</v>
      </c>
      <c r="Q829" s="130">
        <v>9.8420028725514598E-5</v>
      </c>
    </row>
    <row r="830" spans="3:17" x14ac:dyDescent="0.25">
      <c r="C830" s="129">
        <v>816</v>
      </c>
      <c r="D830" s="118">
        <v>8.17</v>
      </c>
      <c r="E830" s="130">
        <v>2.6872059738264699E-5</v>
      </c>
      <c r="G830" s="129">
        <v>816</v>
      </c>
      <c r="H830" s="119">
        <v>8.17</v>
      </c>
      <c r="I830" s="130">
        <v>7.2753403742147597E-5</v>
      </c>
      <c r="K830" s="129">
        <v>816</v>
      </c>
      <c r="L830" s="119">
        <v>8.17</v>
      </c>
      <c r="M830" s="130">
        <v>6.2466091913921794E-5</v>
      </c>
      <c r="O830" s="129">
        <v>816</v>
      </c>
      <c r="P830" s="119">
        <v>8.17</v>
      </c>
      <c r="Q830" s="130">
        <v>9.8353326017811406E-5</v>
      </c>
    </row>
    <row r="831" spans="3:17" x14ac:dyDescent="0.25">
      <c r="C831" s="129">
        <v>817</v>
      </c>
      <c r="D831" s="118">
        <v>8.18</v>
      </c>
      <c r="E831" s="130">
        <v>2.68493828806678E-5</v>
      </c>
      <c r="G831" s="129">
        <v>817</v>
      </c>
      <c r="H831" s="119">
        <v>8.18</v>
      </c>
      <c r="I831" s="130">
        <v>7.2885812869820003E-5</v>
      </c>
      <c r="K831" s="129">
        <v>817</v>
      </c>
      <c r="L831" s="119">
        <v>8.18</v>
      </c>
      <c r="M831" s="130">
        <v>6.2437642024358494E-5</v>
      </c>
      <c r="O831" s="129">
        <v>817</v>
      </c>
      <c r="P831" s="119">
        <v>8.18</v>
      </c>
      <c r="Q831" s="130">
        <v>9.8285942685230601E-5</v>
      </c>
    </row>
    <row r="832" spans="3:17" x14ac:dyDescent="0.25">
      <c r="C832" s="129">
        <v>818</v>
      </c>
      <c r="D832" s="118">
        <v>8.19</v>
      </c>
      <c r="E832" s="130">
        <v>2.6826600728890399E-5</v>
      </c>
      <c r="G832" s="129">
        <v>818</v>
      </c>
      <c r="H832" s="119">
        <v>8.19</v>
      </c>
      <c r="I832" s="130">
        <v>7.3015731671415896E-5</v>
      </c>
      <c r="K832" s="129">
        <v>818</v>
      </c>
      <c r="L832" s="119">
        <v>8.19</v>
      </c>
      <c r="M832" s="130">
        <v>6.2408952947162494E-5</v>
      </c>
      <c r="O832" s="129">
        <v>818</v>
      </c>
      <c r="P832" s="119">
        <v>8.19</v>
      </c>
      <c r="Q832" s="130">
        <v>9.8217856580164002E-5</v>
      </c>
    </row>
    <row r="833" spans="3:17" x14ac:dyDescent="0.25">
      <c r="C833" s="129">
        <v>819</v>
      </c>
      <c r="D833" s="118">
        <v>8.1999999999999993</v>
      </c>
      <c r="E833" s="130">
        <v>2.6803714687382901E-5</v>
      </c>
      <c r="G833" s="129">
        <v>819</v>
      </c>
      <c r="H833" s="119">
        <v>8.1999999999999993</v>
      </c>
      <c r="I833" s="130">
        <v>7.3143151206661694E-5</v>
      </c>
      <c r="K833" s="129">
        <v>819</v>
      </c>
      <c r="L833" s="119">
        <v>8.1999999999999993</v>
      </c>
      <c r="M833" s="130">
        <v>6.23800019462281E-5</v>
      </c>
      <c r="O833" s="129">
        <v>819</v>
      </c>
      <c r="P833" s="119">
        <v>8.1999999999999993</v>
      </c>
      <c r="Q833" s="130">
        <v>9.8149036879526598E-5</v>
      </c>
    </row>
    <row r="834" spans="3:17" x14ac:dyDescent="0.25">
      <c r="C834" s="129">
        <v>820</v>
      </c>
      <c r="D834" s="118">
        <v>8.2100000000000009</v>
      </c>
      <c r="E834" s="130">
        <v>2.6780726148333901E-5</v>
      </c>
      <c r="G834" s="129">
        <v>820</v>
      </c>
      <c r="H834" s="119">
        <v>8.2100000000000009</v>
      </c>
      <c r="I834" s="130">
        <v>7.3268221842688795E-5</v>
      </c>
      <c r="K834" s="129">
        <v>820</v>
      </c>
      <c r="L834" s="119">
        <v>8.2100000000000009</v>
      </c>
      <c r="M834" s="130">
        <v>6.2350791225024001E-5</v>
      </c>
      <c r="O834" s="129">
        <v>820</v>
      </c>
      <c r="P834" s="119">
        <v>8.2100000000000009</v>
      </c>
      <c r="Q834" s="130">
        <v>9.8079598287262499E-5</v>
      </c>
    </row>
    <row r="835" spans="3:17" x14ac:dyDescent="0.25">
      <c r="C835" s="129">
        <v>821</v>
      </c>
      <c r="D835" s="118">
        <v>8.2200000000000006</v>
      </c>
      <c r="E835" s="130">
        <v>2.67576716840682E-5</v>
      </c>
      <c r="G835" s="129">
        <v>821</v>
      </c>
      <c r="H835" s="119">
        <v>8.2200000000000006</v>
      </c>
      <c r="I835" s="130">
        <v>7.3390824923810197E-5</v>
      </c>
      <c r="K835" s="129">
        <v>821</v>
      </c>
      <c r="L835" s="119">
        <v>8.2200000000000006</v>
      </c>
      <c r="M835" s="130">
        <v>6.2321322975131599E-5</v>
      </c>
      <c r="O835" s="129">
        <v>821</v>
      </c>
      <c r="P835" s="119">
        <v>8.2200000000000006</v>
      </c>
      <c r="Q835" s="130">
        <v>9.8009404577148302E-5</v>
      </c>
    </row>
    <row r="836" spans="3:17" x14ac:dyDescent="0.25">
      <c r="C836" s="129">
        <v>822</v>
      </c>
      <c r="D836" s="118">
        <v>8.23</v>
      </c>
      <c r="E836" s="130">
        <v>2.67345221323853E-5</v>
      </c>
      <c r="G836" s="129">
        <v>822</v>
      </c>
      <c r="H836" s="119">
        <v>8.23</v>
      </c>
      <c r="I836" s="130">
        <v>7.3510905519790897E-5</v>
      </c>
      <c r="K836" s="129">
        <v>822</v>
      </c>
      <c r="L836" s="119">
        <v>8.23</v>
      </c>
      <c r="M836" s="130">
        <v>6.2291599376259905E-5</v>
      </c>
      <c r="O836" s="129">
        <v>822</v>
      </c>
      <c r="P836" s="119">
        <v>8.23</v>
      </c>
      <c r="Q836" s="130">
        <v>9.7938613320163099E-5</v>
      </c>
    </row>
    <row r="837" spans="3:17" x14ac:dyDescent="0.25">
      <c r="C837" s="129">
        <v>823</v>
      </c>
      <c r="D837" s="118">
        <v>8.24</v>
      </c>
      <c r="E837" s="130">
        <v>2.6711273930104801E-5</v>
      </c>
      <c r="G837" s="129">
        <v>823</v>
      </c>
      <c r="H837" s="119">
        <v>8.24</v>
      </c>
      <c r="I837" s="130">
        <v>7.3628456597916303E-5</v>
      </c>
      <c r="K837" s="129">
        <v>823</v>
      </c>
      <c r="L837" s="119">
        <v>8.24</v>
      </c>
      <c r="M837" s="130">
        <v>6.2261622596268803E-5</v>
      </c>
      <c r="O837" s="129">
        <v>823</v>
      </c>
      <c r="P837" s="119">
        <v>8.24</v>
      </c>
      <c r="Q837" s="130">
        <v>9.7867113211577405E-5</v>
      </c>
    </row>
    <row r="838" spans="3:17" x14ac:dyDescent="0.25">
      <c r="C838" s="129">
        <v>824</v>
      </c>
      <c r="D838" s="118">
        <v>8.25</v>
      </c>
      <c r="E838" s="130">
        <v>2.6687928422615501E-5</v>
      </c>
      <c r="G838" s="129">
        <v>824</v>
      </c>
      <c r="H838" s="119">
        <v>8.25</v>
      </c>
      <c r="I838" s="130">
        <v>7.3743552814146593E-5</v>
      </c>
      <c r="K838" s="129">
        <v>824</v>
      </c>
      <c r="L838" s="119">
        <v>8.25</v>
      </c>
      <c r="M838" s="130">
        <v>6.2231394791179194E-5</v>
      </c>
      <c r="O838" s="129">
        <v>824</v>
      </c>
      <c r="P838" s="119">
        <v>8.25</v>
      </c>
      <c r="Q838" s="130">
        <v>9.7794962909874305E-5</v>
      </c>
    </row>
    <row r="839" spans="3:17" x14ac:dyDescent="0.25">
      <c r="C839" s="129">
        <v>825</v>
      </c>
      <c r="D839" s="118">
        <v>8.26</v>
      </c>
      <c r="E839" s="130">
        <v>2.6664486943491599E-5</v>
      </c>
      <c r="G839" s="129">
        <v>825</v>
      </c>
      <c r="H839" s="119">
        <v>8.26</v>
      </c>
      <c r="I839" s="130">
        <v>7.3856237176522094E-5</v>
      </c>
      <c r="K839" s="129">
        <v>825</v>
      </c>
      <c r="L839" s="119">
        <v>8.26</v>
      </c>
      <c r="M839" s="130">
        <v>6.2200918105201504E-5</v>
      </c>
      <c r="O839" s="129">
        <v>825</v>
      </c>
      <c r="P839" s="119">
        <v>8.26</v>
      </c>
      <c r="Q839" s="130">
        <v>9.7722186157797602E-5</v>
      </c>
    </row>
    <row r="840" spans="3:17" x14ac:dyDescent="0.25">
      <c r="C840" s="129">
        <v>826</v>
      </c>
      <c r="D840" s="118">
        <v>8.27</v>
      </c>
      <c r="E840" s="130">
        <v>2.6640950814581398E-5</v>
      </c>
      <c r="G840" s="129">
        <v>826</v>
      </c>
      <c r="H840" s="119">
        <v>8.27</v>
      </c>
      <c r="I840" s="130">
        <v>7.3966374262028395E-5</v>
      </c>
      <c r="K840" s="129">
        <v>826</v>
      </c>
      <c r="L840" s="119">
        <v>8.27</v>
      </c>
      <c r="M840" s="130">
        <v>6.2170194670749596E-5</v>
      </c>
      <c r="O840" s="129">
        <v>826</v>
      </c>
      <c r="P840" s="119">
        <v>8.27</v>
      </c>
      <c r="Q840" s="130">
        <v>9.7648707347925198E-5</v>
      </c>
    </row>
    <row r="841" spans="3:17" x14ac:dyDescent="0.25">
      <c r="C841" s="129">
        <v>827</v>
      </c>
      <c r="D841" s="118">
        <v>8.2799999999999994</v>
      </c>
      <c r="E841" s="130">
        <v>2.66173213460954E-5</v>
      </c>
      <c r="G841" s="129">
        <v>827</v>
      </c>
      <c r="H841" s="119">
        <v>8.2799999999999994</v>
      </c>
      <c r="I841" s="130">
        <v>7.4073958849723599E-5</v>
      </c>
      <c r="K841" s="129">
        <v>827</v>
      </c>
      <c r="L841" s="119">
        <v>8.2799999999999994</v>
      </c>
      <c r="M841" s="130">
        <v>6.2139226608466105E-5</v>
      </c>
      <c r="O841" s="129">
        <v>827</v>
      </c>
      <c r="P841" s="119">
        <v>8.2799999999999994</v>
      </c>
      <c r="Q841" s="130">
        <v>9.7574683253761997E-5</v>
      </c>
    </row>
    <row r="842" spans="3:17" x14ac:dyDescent="0.25">
      <c r="C842" s="129">
        <v>828</v>
      </c>
      <c r="D842" s="118">
        <v>8.2899999999999991</v>
      </c>
      <c r="E842" s="130">
        <v>2.6593599836693399E-5</v>
      </c>
      <c r="G842" s="129">
        <v>828</v>
      </c>
      <c r="H842" s="119">
        <v>8.2899999999999991</v>
      </c>
      <c r="I842" s="130">
        <v>7.4179014350659898E-5</v>
      </c>
      <c r="K842" s="129">
        <v>828</v>
      </c>
      <c r="L842" s="119">
        <v>8.2899999999999991</v>
      </c>
      <c r="M842" s="130">
        <v>6.2108016027242598E-5</v>
      </c>
      <c r="O842" s="129">
        <v>828</v>
      </c>
      <c r="P842" s="119">
        <v>8.2899999999999991</v>
      </c>
      <c r="Q842" s="130">
        <v>9.7499958354427401E-5</v>
      </c>
    </row>
    <row r="843" spans="3:17" x14ac:dyDescent="0.25">
      <c r="C843" s="129">
        <v>829</v>
      </c>
      <c r="D843" s="118">
        <v>8.3000000000000007</v>
      </c>
      <c r="E843" s="130">
        <v>2.6569798309132801E-5</v>
      </c>
      <c r="G843" s="129">
        <v>829</v>
      </c>
      <c r="H843" s="119">
        <v>8.3000000000000007</v>
      </c>
      <c r="I843" s="130">
        <v>7.4281695731328603E-5</v>
      </c>
      <c r="K843" s="129">
        <v>829</v>
      </c>
      <c r="L843" s="119">
        <v>8.3000000000000007</v>
      </c>
      <c r="M843" s="130">
        <v>6.2076565024242299E-5</v>
      </c>
      <c r="O843" s="129">
        <v>829</v>
      </c>
      <c r="P843" s="119">
        <v>8.3000000000000007</v>
      </c>
      <c r="Q843" s="130">
        <v>9.7424663413402698E-5</v>
      </c>
    </row>
    <row r="844" spans="3:17" x14ac:dyDescent="0.25">
      <c r="C844" s="129">
        <v>830</v>
      </c>
      <c r="D844" s="118">
        <v>8.31</v>
      </c>
      <c r="E844" s="130">
        <v>2.6545935222296399E-5</v>
      </c>
      <c r="G844" s="129">
        <v>830</v>
      </c>
      <c r="H844" s="119">
        <v>8.31</v>
      </c>
      <c r="I844" s="130">
        <v>7.4381812032444993E-5</v>
      </c>
      <c r="K844" s="129">
        <v>830</v>
      </c>
      <c r="L844" s="119">
        <v>8.31</v>
      </c>
      <c r="M844" s="130">
        <v>6.2044875684926594E-5</v>
      </c>
      <c r="O844" s="129">
        <v>830</v>
      </c>
      <c r="P844" s="119">
        <v>8.31</v>
      </c>
      <c r="Q844" s="130">
        <v>9.7348734874801897E-5</v>
      </c>
    </row>
    <row r="845" spans="3:17" x14ac:dyDescent="0.25">
      <c r="C845" s="129">
        <v>831</v>
      </c>
      <c r="D845" s="118">
        <v>8.32</v>
      </c>
      <c r="E845" s="130">
        <v>2.6521983672824201E-5</v>
      </c>
      <c r="G845" s="129">
        <v>831</v>
      </c>
      <c r="H845" s="119">
        <v>8.32</v>
      </c>
      <c r="I845" s="130">
        <v>7.4479359749805103E-5</v>
      </c>
      <c r="K845" s="129">
        <v>831</v>
      </c>
      <c r="L845" s="119">
        <v>8.32</v>
      </c>
      <c r="M845" s="130">
        <v>6.2012950083076396E-5</v>
      </c>
      <c r="O845" s="129">
        <v>831</v>
      </c>
      <c r="P845" s="119">
        <v>8.32</v>
      </c>
      <c r="Q845" s="130">
        <v>9.7272184637210997E-5</v>
      </c>
    </row>
    <row r="846" spans="3:17" x14ac:dyDescent="0.25">
      <c r="C846" s="129">
        <v>832</v>
      </c>
      <c r="D846" s="118">
        <v>8.33</v>
      </c>
      <c r="E846" s="130">
        <v>2.64979449153601E-5</v>
      </c>
      <c r="G846" s="129">
        <v>832</v>
      </c>
      <c r="H846" s="119">
        <v>8.33</v>
      </c>
      <c r="I846" s="130">
        <v>7.4574335800175096E-5</v>
      </c>
      <c r="K846" s="129">
        <v>832</v>
      </c>
      <c r="L846" s="119">
        <v>8.33</v>
      </c>
      <c r="M846" s="130">
        <v>6.19807902808193E-5</v>
      </c>
      <c r="O846" s="129">
        <v>832</v>
      </c>
      <c r="P846" s="119">
        <v>8.33</v>
      </c>
      <c r="Q846" s="130">
        <v>9.7195080647351705E-5</v>
      </c>
    </row>
    <row r="847" spans="3:17" x14ac:dyDescent="0.25">
      <c r="C847" s="129">
        <v>833</v>
      </c>
      <c r="D847" s="118">
        <v>8.34</v>
      </c>
      <c r="E847" s="130">
        <v>2.6473820193424698E-5</v>
      </c>
      <c r="G847" s="129">
        <v>833</v>
      </c>
      <c r="H847" s="119">
        <v>8.34</v>
      </c>
      <c r="I847" s="130">
        <v>7.4666954581280401E-5</v>
      </c>
      <c r="K847" s="129">
        <v>833</v>
      </c>
      <c r="L847" s="119">
        <v>8.34</v>
      </c>
      <c r="M847" s="130">
        <v>6.1948398328653194E-5</v>
      </c>
      <c r="O847" s="129">
        <v>833</v>
      </c>
      <c r="P847" s="119">
        <v>8.34</v>
      </c>
      <c r="Q847" s="130">
        <v>9.7117313110945698E-5</v>
      </c>
    </row>
    <row r="848" spans="3:17" x14ac:dyDescent="0.25">
      <c r="C848" s="129">
        <v>834</v>
      </c>
      <c r="D848" s="118">
        <v>8.35</v>
      </c>
      <c r="E848" s="130">
        <v>2.6449610739499501E-5</v>
      </c>
      <c r="G848" s="129">
        <v>834</v>
      </c>
      <c r="H848" s="119">
        <v>8.35</v>
      </c>
      <c r="I848" s="130">
        <v>7.4756999366502706E-5</v>
      </c>
      <c r="K848" s="129">
        <v>834</v>
      </c>
      <c r="L848" s="119">
        <v>8.35</v>
      </c>
      <c r="M848" s="130">
        <v>6.1915776265476899E-5</v>
      </c>
      <c r="O848" s="129">
        <v>834</v>
      </c>
      <c r="P848" s="119">
        <v>8.35</v>
      </c>
      <c r="Q848" s="130">
        <v>9.7039052333134195E-5</v>
      </c>
    </row>
    <row r="849" spans="3:17" x14ac:dyDescent="0.25">
      <c r="C849" s="129">
        <v>835</v>
      </c>
      <c r="D849" s="118">
        <v>8.36</v>
      </c>
      <c r="E849" s="130">
        <v>2.6425317775112598E-5</v>
      </c>
      <c r="G849" s="129">
        <v>835</v>
      </c>
      <c r="H849" s="119">
        <v>8.36</v>
      </c>
      <c r="I849" s="130">
        <v>7.4844466002490601E-5</v>
      </c>
      <c r="K849" s="129">
        <v>835</v>
      </c>
      <c r="L849" s="119">
        <v>8.36</v>
      </c>
      <c r="M849" s="130">
        <v>6.18829261186126E-5</v>
      </c>
      <c r="O849" s="129">
        <v>835</v>
      </c>
      <c r="P849" s="119">
        <v>8.36</v>
      </c>
      <c r="Q849" s="130">
        <v>9.6960151396171106E-5</v>
      </c>
    </row>
    <row r="850" spans="3:17" x14ac:dyDescent="0.25">
      <c r="C850" s="129">
        <v>836</v>
      </c>
      <c r="D850" s="118">
        <v>8.3699999999999992</v>
      </c>
      <c r="E850" s="130">
        <v>2.64009425109207E-5</v>
      </c>
      <c r="G850" s="129">
        <v>836</v>
      </c>
      <c r="H850" s="119">
        <v>8.3699999999999992</v>
      </c>
      <c r="I850" s="130">
        <v>7.4929353005292193E-5</v>
      </c>
      <c r="K850" s="129">
        <v>836</v>
      </c>
      <c r="L850" s="119">
        <v>8.3699999999999992</v>
      </c>
      <c r="M850" s="130">
        <v>6.1849849903837802E-5</v>
      </c>
      <c r="O850" s="129">
        <v>836</v>
      </c>
      <c r="P850" s="119">
        <v>8.3699999999999992</v>
      </c>
      <c r="Q850" s="130">
        <v>9.6880705705818199E-5</v>
      </c>
    </row>
    <row r="851" spans="3:17" x14ac:dyDescent="0.25">
      <c r="C851" s="129">
        <v>837</v>
      </c>
      <c r="D851" s="118">
        <v>8.3800000000000008</v>
      </c>
      <c r="E851" s="130">
        <v>2.6376486146793899E-5</v>
      </c>
      <c r="G851" s="129">
        <v>837</v>
      </c>
      <c r="H851" s="119">
        <v>8.3800000000000008</v>
      </c>
      <c r="I851" s="130">
        <v>7.50118697470459E-5</v>
      </c>
      <c r="K851" s="129">
        <v>837</v>
      </c>
      <c r="L851" s="119">
        <v>8.3800000000000008</v>
      </c>
      <c r="M851" s="130">
        <v>6.1816549625412097E-5</v>
      </c>
      <c r="O851" s="129">
        <v>837</v>
      </c>
      <c r="P851" s="119">
        <v>8.3800000000000008</v>
      </c>
      <c r="Q851" s="130">
        <v>9.6800698472946603E-5</v>
      </c>
    </row>
    <row r="852" spans="3:17" x14ac:dyDescent="0.25">
      <c r="C852" s="129">
        <v>838</v>
      </c>
      <c r="D852" s="118">
        <v>8.39</v>
      </c>
      <c r="E852" s="130">
        <v>2.6351972713130199E-5</v>
      </c>
      <c r="G852" s="129">
        <v>838</v>
      </c>
      <c r="H852" s="119">
        <v>8.39</v>
      </c>
      <c r="I852" s="130">
        <v>7.5091817357095597E-5</v>
      </c>
      <c r="K852" s="129">
        <v>838</v>
      </c>
      <c r="L852" s="119">
        <v>8.39</v>
      </c>
      <c r="M852" s="130">
        <v>6.1783027276106505E-5</v>
      </c>
      <c r="O852" s="129">
        <v>838</v>
      </c>
      <c r="P852" s="119">
        <v>8.39</v>
      </c>
      <c r="Q852" s="130">
        <v>9.6720095662223296E-5</v>
      </c>
    </row>
    <row r="853" spans="3:17" x14ac:dyDescent="0.25">
      <c r="C853" s="129">
        <v>839</v>
      </c>
      <c r="D853" s="118">
        <v>8.4</v>
      </c>
      <c r="E853" s="130">
        <v>2.63273949515823E-5</v>
      </c>
      <c r="G853" s="129">
        <v>839</v>
      </c>
      <c r="H853" s="119">
        <v>8.4</v>
      </c>
      <c r="I853" s="130">
        <v>7.5169183404643399E-5</v>
      </c>
      <c r="K853" s="129">
        <v>839</v>
      </c>
      <c r="L853" s="119">
        <v>8.4</v>
      </c>
      <c r="M853" s="130">
        <v>6.1749284837233994E-5</v>
      </c>
      <c r="O853" s="129">
        <v>839</v>
      </c>
      <c r="P853" s="119">
        <v>8.4</v>
      </c>
      <c r="Q853" s="130">
        <v>9.6639008813684206E-5</v>
      </c>
    </row>
    <row r="854" spans="3:17" x14ac:dyDescent="0.25">
      <c r="C854" s="129">
        <v>840</v>
      </c>
      <c r="D854" s="118">
        <v>8.41</v>
      </c>
      <c r="E854" s="130">
        <v>2.6302739385465499E-5</v>
      </c>
      <c r="G854" s="129">
        <v>840</v>
      </c>
      <c r="H854" s="119">
        <v>8.41</v>
      </c>
      <c r="I854" s="130">
        <v>7.5243967912886394E-5</v>
      </c>
      <c r="K854" s="129">
        <v>840</v>
      </c>
      <c r="L854" s="119">
        <v>8.41</v>
      </c>
      <c r="M854" s="130">
        <v>6.1715324278677994E-5</v>
      </c>
      <c r="O854" s="129">
        <v>840</v>
      </c>
      <c r="P854" s="119">
        <v>8.41</v>
      </c>
      <c r="Q854" s="130">
        <v>9.6557308065631196E-5</v>
      </c>
    </row>
    <row r="855" spans="3:17" x14ac:dyDescent="0.25">
      <c r="C855" s="129">
        <v>841</v>
      </c>
      <c r="D855" s="118">
        <v>8.42</v>
      </c>
      <c r="E855" s="130">
        <v>2.6278007173611899E-5</v>
      </c>
      <c r="G855" s="129">
        <v>841</v>
      </c>
      <c r="H855" s="119">
        <v>8.42</v>
      </c>
      <c r="I855" s="130">
        <v>7.5316393496880799E-5</v>
      </c>
      <c r="K855" s="129">
        <v>841</v>
      </c>
      <c r="L855" s="119">
        <v>8.42</v>
      </c>
      <c r="M855" s="130">
        <v>6.1681147558926701E-5</v>
      </c>
      <c r="O855" s="129">
        <v>841</v>
      </c>
      <c r="P855" s="119">
        <v>8.42</v>
      </c>
      <c r="Q855" s="130">
        <v>9.6475136029376105E-5</v>
      </c>
    </row>
    <row r="856" spans="3:17" x14ac:dyDescent="0.25">
      <c r="C856" s="129">
        <v>842</v>
      </c>
      <c r="D856" s="118">
        <v>8.43</v>
      </c>
      <c r="E856" s="130">
        <v>2.62531994644706E-5</v>
      </c>
      <c r="G856" s="129">
        <v>842</v>
      </c>
      <c r="H856" s="119">
        <v>8.43</v>
      </c>
      <c r="I856" s="130">
        <v>7.5386241897657896E-5</v>
      </c>
      <c r="K856" s="129">
        <v>842</v>
      </c>
      <c r="L856" s="119">
        <v>8.43</v>
      </c>
      <c r="M856" s="130">
        <v>6.1646756625101899E-5</v>
      </c>
      <c r="O856" s="129">
        <v>842</v>
      </c>
      <c r="P856" s="119">
        <v>8.43</v>
      </c>
      <c r="Q856" s="130">
        <v>9.6392395479916198E-5</v>
      </c>
    </row>
    <row r="857" spans="3:17" x14ac:dyDescent="0.25">
      <c r="C857" s="129">
        <v>843</v>
      </c>
      <c r="D857" s="118">
        <v>8.44</v>
      </c>
      <c r="E857" s="130">
        <v>2.6228317396188901E-5</v>
      </c>
      <c r="G857" s="129">
        <v>843</v>
      </c>
      <c r="H857" s="119">
        <v>8.44</v>
      </c>
      <c r="I857" s="130">
        <v>7.5453511113019798E-5</v>
      </c>
      <c r="K857" s="129">
        <v>843</v>
      </c>
      <c r="L857" s="119">
        <v>8.44</v>
      </c>
      <c r="M857" s="130">
        <v>6.1612153412992304E-5</v>
      </c>
      <c r="O857" s="129">
        <v>843</v>
      </c>
      <c r="P857" s="119">
        <v>8.44</v>
      </c>
      <c r="Q857" s="130">
        <v>9.6309132880074595E-5</v>
      </c>
    </row>
    <row r="858" spans="3:17" x14ac:dyDescent="0.25">
      <c r="C858" s="129">
        <v>844</v>
      </c>
      <c r="D858" s="118">
        <v>8.4499999999999993</v>
      </c>
      <c r="E858" s="130">
        <v>2.6203362096691101E-5</v>
      </c>
      <c r="G858" s="129">
        <v>844</v>
      </c>
      <c r="H858" s="119">
        <v>8.4499999999999993</v>
      </c>
      <c r="I858" s="130">
        <v>7.5518225492335095E-5</v>
      </c>
      <c r="K858" s="129">
        <v>844</v>
      </c>
      <c r="L858" s="119">
        <v>8.4499999999999993</v>
      </c>
      <c r="M858" s="130">
        <v>6.1577339847084593E-5</v>
      </c>
      <c r="O858" s="129">
        <v>844</v>
      </c>
      <c r="P858" s="119">
        <v>8.4499999999999993</v>
      </c>
      <c r="Q858" s="130">
        <v>9.6225378168395803E-5</v>
      </c>
    </row>
    <row r="859" spans="3:17" x14ac:dyDescent="0.25">
      <c r="C859" s="129">
        <v>845</v>
      </c>
      <c r="D859" s="118">
        <v>8.4600000000000009</v>
      </c>
      <c r="E859" s="130">
        <v>2.6178334683759099E-5</v>
      </c>
      <c r="G859" s="129">
        <v>845</v>
      </c>
      <c r="H859" s="119">
        <v>8.4600000000000009</v>
      </c>
      <c r="I859" s="130">
        <v>7.5580568666458098E-5</v>
      </c>
      <c r="K859" s="129">
        <v>845</v>
      </c>
      <c r="L859" s="119">
        <v>8.4600000000000009</v>
      </c>
      <c r="M859" s="130">
        <v>6.1542317840598595E-5</v>
      </c>
      <c r="O859" s="129">
        <v>845</v>
      </c>
      <c r="P859" s="119">
        <v>8.4600000000000009</v>
      </c>
      <c r="Q859" s="130">
        <v>9.6141051285330203E-5</v>
      </c>
    </row>
    <row r="860" spans="3:17" x14ac:dyDescent="0.25">
      <c r="C860" s="129">
        <v>846</v>
      </c>
      <c r="D860" s="118">
        <v>8.4700000000000006</v>
      </c>
      <c r="E860" s="130">
        <v>2.6155465726551501E-5</v>
      </c>
      <c r="G860" s="129">
        <v>846</v>
      </c>
      <c r="H860" s="119">
        <v>8.4700000000000006</v>
      </c>
      <c r="I860" s="130">
        <v>7.5640338029291394E-5</v>
      </c>
      <c r="K860" s="129">
        <v>846</v>
      </c>
      <c r="L860" s="119">
        <v>8.4700000000000006</v>
      </c>
      <c r="M860" s="130">
        <v>6.1507089295519403E-5</v>
      </c>
      <c r="O860" s="129">
        <v>846</v>
      </c>
      <c r="P860" s="119">
        <v>8.4700000000000006</v>
      </c>
      <c r="Q860" s="130">
        <v>9.6056307643270996E-5</v>
      </c>
    </row>
    <row r="861" spans="3:17" x14ac:dyDescent="0.25">
      <c r="C861" s="129">
        <v>847</v>
      </c>
      <c r="D861" s="118">
        <v>8.48</v>
      </c>
      <c r="E861" s="130">
        <v>2.6181172001420599E-5</v>
      </c>
      <c r="G861" s="129">
        <v>847</v>
      </c>
      <c r="H861" s="119">
        <v>8.48</v>
      </c>
      <c r="I861" s="130">
        <v>7.5697536019665506E-5</v>
      </c>
      <c r="K861" s="129">
        <v>847</v>
      </c>
      <c r="L861" s="119">
        <v>8.48</v>
      </c>
      <c r="M861" s="130">
        <v>6.1471656102634294E-5</v>
      </c>
      <c r="O861" s="129">
        <v>847</v>
      </c>
      <c r="P861" s="119">
        <v>8.48</v>
      </c>
      <c r="Q861" s="130">
        <v>9.5970997162813805E-5</v>
      </c>
    </row>
    <row r="862" spans="3:17" x14ac:dyDescent="0.25">
      <c r="C862" s="129">
        <v>848</v>
      </c>
      <c r="D862" s="118">
        <v>8.49</v>
      </c>
      <c r="E862" s="130">
        <v>2.62058740938091E-5</v>
      </c>
      <c r="G862" s="129">
        <v>848</v>
      </c>
      <c r="H862" s="119">
        <v>8.49</v>
      </c>
      <c r="I862" s="130">
        <v>7.5752229608761396E-5</v>
      </c>
      <c r="K862" s="129">
        <v>848</v>
      </c>
      <c r="L862" s="119">
        <v>8.49</v>
      </c>
      <c r="M862" s="130">
        <v>6.1436035705211993E-5</v>
      </c>
      <c r="O862" s="129">
        <v>848</v>
      </c>
      <c r="P862" s="119">
        <v>8.49</v>
      </c>
      <c r="Q862" s="130">
        <v>9.5885234591523407E-5</v>
      </c>
    </row>
    <row r="863" spans="3:17" x14ac:dyDescent="0.25">
      <c r="C863" s="129">
        <v>849</v>
      </c>
      <c r="D863" s="118">
        <v>8.5</v>
      </c>
      <c r="E863" s="130">
        <v>2.6229574872516099E-5</v>
      </c>
      <c r="G863" s="129">
        <v>849</v>
      </c>
      <c r="H863" s="119">
        <v>8.5</v>
      </c>
      <c r="I863" s="130">
        <v>7.5804523093990996E-5</v>
      </c>
      <c r="K863" s="129">
        <v>849</v>
      </c>
      <c r="L863" s="119">
        <v>8.5</v>
      </c>
      <c r="M863" s="130">
        <v>6.1400265790942303E-5</v>
      </c>
      <c r="O863" s="129">
        <v>849</v>
      </c>
      <c r="P863" s="119">
        <v>8.5</v>
      </c>
      <c r="Q863" s="130">
        <v>9.5798972846315096E-5</v>
      </c>
    </row>
    <row r="864" spans="3:17" x14ac:dyDescent="0.25">
      <c r="C864" s="129">
        <v>850</v>
      </c>
      <c r="D864" s="118">
        <v>8.51</v>
      </c>
      <c r="E864" s="130">
        <v>2.6252318295054198E-5</v>
      </c>
      <c r="G864" s="129">
        <v>850</v>
      </c>
      <c r="H864" s="119">
        <v>8.51</v>
      </c>
      <c r="I864" s="130">
        <v>7.5854254406766699E-5</v>
      </c>
      <c r="K864" s="129">
        <v>850</v>
      </c>
      <c r="L864" s="119">
        <v>8.51</v>
      </c>
      <c r="M864" s="130">
        <v>6.1364296506733395E-5</v>
      </c>
      <c r="O864" s="129">
        <v>850</v>
      </c>
      <c r="P864" s="119">
        <v>8.51</v>
      </c>
      <c r="Q864" s="130">
        <v>9.5712208885255794E-5</v>
      </c>
    </row>
    <row r="865" spans="3:17" x14ac:dyDescent="0.25">
      <c r="C865" s="129">
        <v>851</v>
      </c>
      <c r="D865" s="118">
        <v>8.52</v>
      </c>
      <c r="E865" s="130">
        <v>2.62740838459402E-5</v>
      </c>
      <c r="G865" s="129">
        <v>851</v>
      </c>
      <c r="H865" s="119">
        <v>8.52</v>
      </c>
      <c r="I865" s="130">
        <v>7.5901427249626497E-5</v>
      </c>
      <c r="K865" s="129">
        <v>851</v>
      </c>
      <c r="L865" s="119">
        <v>8.52</v>
      </c>
      <c r="M865" s="130">
        <v>6.1328129699898397E-5</v>
      </c>
      <c r="O865" s="129">
        <v>851</v>
      </c>
      <c r="P865" s="119">
        <v>8.52</v>
      </c>
      <c r="Q865" s="130">
        <v>9.5625020108271202E-5</v>
      </c>
    </row>
    <row r="866" spans="3:17" x14ac:dyDescent="0.25">
      <c r="C866" s="129">
        <v>852</v>
      </c>
      <c r="D866" s="118">
        <v>8.5299999999999994</v>
      </c>
      <c r="E866" s="130">
        <v>2.6294857568724901E-5</v>
      </c>
      <c r="G866" s="129">
        <v>852</v>
      </c>
      <c r="H866" s="119">
        <v>8.5299999999999994</v>
      </c>
      <c r="I866" s="130">
        <v>7.5946164774758095E-5</v>
      </c>
      <c r="K866" s="129">
        <v>852</v>
      </c>
      <c r="L866" s="119">
        <v>8.5299999999999994</v>
      </c>
      <c r="M866" s="130">
        <v>6.1291767206732802E-5</v>
      </c>
      <c r="O866" s="129">
        <v>852</v>
      </c>
      <c r="P866" s="119">
        <v>8.5299999999999994</v>
      </c>
      <c r="Q866" s="130">
        <v>9.5537296727072997E-5</v>
      </c>
    </row>
    <row r="867" spans="3:17" x14ac:dyDescent="0.25">
      <c r="C867" s="129">
        <v>853</v>
      </c>
      <c r="D867" s="118">
        <v>8.5399999999999991</v>
      </c>
      <c r="E867" s="130">
        <v>2.6314642870489999E-5</v>
      </c>
      <c r="G867" s="129">
        <v>853</v>
      </c>
      <c r="H867" s="119">
        <v>8.5399999999999991</v>
      </c>
      <c r="I867" s="130">
        <v>7.5988464183871697E-5</v>
      </c>
      <c r="K867" s="129">
        <v>853</v>
      </c>
      <c r="L867" s="119">
        <v>8.5399999999999991</v>
      </c>
      <c r="M867" s="130">
        <v>6.1255210852549202E-5</v>
      </c>
      <c r="O867" s="129">
        <v>853</v>
      </c>
      <c r="P867" s="119">
        <v>8.5399999999999991</v>
      </c>
      <c r="Q867" s="130">
        <v>9.5741541976025898E-5</v>
      </c>
    </row>
    <row r="868" spans="3:17" x14ac:dyDescent="0.25">
      <c r="C868" s="129">
        <v>854</v>
      </c>
      <c r="D868" s="118">
        <v>8.5500000000000007</v>
      </c>
      <c r="E868" s="130">
        <v>2.6333443287864102E-5</v>
      </c>
      <c r="G868" s="129">
        <v>854</v>
      </c>
      <c r="H868" s="119">
        <v>8.5500000000000007</v>
      </c>
      <c r="I868" s="130">
        <v>7.6028217896097403E-5</v>
      </c>
      <c r="K868" s="129">
        <v>854</v>
      </c>
      <c r="L868" s="119">
        <v>8.5500000000000007</v>
      </c>
      <c r="M868" s="130">
        <v>6.1218462451713895E-5</v>
      </c>
      <c r="O868" s="129">
        <v>854</v>
      </c>
      <c r="P868" s="119">
        <v>8.5500000000000007</v>
      </c>
      <c r="Q868" s="130">
        <v>9.6006500269257906E-5</v>
      </c>
    </row>
    <row r="869" spans="3:17" x14ac:dyDescent="0.25">
      <c r="C869" s="129">
        <v>855</v>
      </c>
      <c r="D869" s="118">
        <v>8.56</v>
      </c>
      <c r="E869" s="130">
        <v>2.6351283818198299E-5</v>
      </c>
      <c r="G869" s="129">
        <v>855</v>
      </c>
      <c r="H869" s="119">
        <v>8.56</v>
      </c>
      <c r="I869" s="130">
        <v>7.6065430793154199E-5</v>
      </c>
      <c r="K869" s="129">
        <v>855</v>
      </c>
      <c r="L869" s="119">
        <v>8.56</v>
      </c>
      <c r="M869" s="130">
        <v>6.1181523807687094E-5</v>
      </c>
      <c r="O869" s="129">
        <v>855</v>
      </c>
      <c r="P869" s="119">
        <v>8.56</v>
      </c>
      <c r="Q869" s="130">
        <v>9.6268073147966505E-5</v>
      </c>
    </row>
    <row r="870" spans="3:17" x14ac:dyDescent="0.25">
      <c r="C870" s="129">
        <v>856</v>
      </c>
      <c r="D870" s="118">
        <v>8.57</v>
      </c>
      <c r="E870" s="130">
        <v>2.6368184627356601E-5</v>
      </c>
      <c r="G870" s="129">
        <v>856</v>
      </c>
      <c r="H870" s="119">
        <v>8.57</v>
      </c>
      <c r="I870" s="130">
        <v>7.6100294190739701E-5</v>
      </c>
      <c r="K870" s="129">
        <v>856</v>
      </c>
      <c r="L870" s="119">
        <v>8.57</v>
      </c>
      <c r="M870" s="130">
        <v>6.1144396713055604E-5</v>
      </c>
      <c r="O870" s="129">
        <v>856</v>
      </c>
      <c r="P870" s="119">
        <v>8.57</v>
      </c>
      <c r="Q870" s="130">
        <v>9.65261505254501E-5</v>
      </c>
    </row>
    <row r="871" spans="3:17" x14ac:dyDescent="0.25">
      <c r="C871" s="129">
        <v>857</v>
      </c>
      <c r="D871" s="118">
        <v>8.58</v>
      </c>
      <c r="E871" s="130">
        <v>2.6384111900189202E-5</v>
      </c>
      <c r="G871" s="129">
        <v>857</v>
      </c>
      <c r="H871" s="119">
        <v>8.58</v>
      </c>
      <c r="I871" s="130">
        <v>7.6132673610011001E-5</v>
      </c>
      <c r="K871" s="129">
        <v>857</v>
      </c>
      <c r="L871" s="119">
        <v>8.58</v>
      </c>
      <c r="M871" s="130">
        <v>6.1107082949575495E-5</v>
      </c>
      <c r="O871" s="129">
        <v>857</v>
      </c>
      <c r="P871" s="119">
        <v>8.58</v>
      </c>
      <c r="Q871" s="130">
        <v>9.6780694296237505E-5</v>
      </c>
    </row>
    <row r="872" spans="3:17" x14ac:dyDescent="0.25">
      <c r="C872" s="129">
        <v>858</v>
      </c>
      <c r="D872" s="118">
        <v>8.59</v>
      </c>
      <c r="E872" s="130">
        <v>2.6399069652554201E-5</v>
      </c>
      <c r="G872" s="129">
        <v>858</v>
      </c>
      <c r="H872" s="119">
        <v>8.59</v>
      </c>
      <c r="I872" s="130">
        <v>7.6162528314373105E-5</v>
      </c>
      <c r="K872" s="129">
        <v>858</v>
      </c>
      <c r="L872" s="119">
        <v>8.59</v>
      </c>
      <c r="M872" s="130">
        <v>6.1069584288209105E-5</v>
      </c>
      <c r="O872" s="129">
        <v>858</v>
      </c>
      <c r="P872" s="119">
        <v>8.59</v>
      </c>
      <c r="Q872" s="130">
        <v>9.7031747209542802E-5</v>
      </c>
    </row>
    <row r="873" spans="3:17" x14ac:dyDescent="0.25">
      <c r="C873" s="129">
        <v>859</v>
      </c>
      <c r="D873" s="118">
        <v>8.6</v>
      </c>
      <c r="E873" s="130">
        <v>2.6413062015320799E-5</v>
      </c>
      <c r="G873" s="129">
        <v>859</v>
      </c>
      <c r="H873" s="119">
        <v>8.6</v>
      </c>
      <c r="I873" s="130">
        <v>7.6189894477535496E-5</v>
      </c>
      <c r="K873" s="129">
        <v>859</v>
      </c>
      <c r="L873" s="119">
        <v>8.6</v>
      </c>
      <c r="M873" s="130">
        <v>6.1031902489159799E-5</v>
      </c>
      <c r="O873" s="129">
        <v>859</v>
      </c>
      <c r="P873" s="119">
        <v>8.6</v>
      </c>
      <c r="Q873" s="130">
        <v>9.7279240919946402E-5</v>
      </c>
    </row>
    <row r="874" spans="3:17" x14ac:dyDescent="0.25">
      <c r="C874" s="129">
        <v>860</v>
      </c>
      <c r="D874" s="118">
        <v>8.61</v>
      </c>
      <c r="E874" s="130">
        <v>2.64261003872063E-5</v>
      </c>
      <c r="G874" s="129">
        <v>860</v>
      </c>
      <c r="H874" s="119">
        <v>8.61</v>
      </c>
      <c r="I874" s="130">
        <v>7.6214951468692394E-5</v>
      </c>
      <c r="K874" s="129">
        <v>860</v>
      </c>
      <c r="L874" s="119">
        <v>8.61</v>
      </c>
      <c r="M874" s="130">
        <v>6.0994039301918198E-5</v>
      </c>
      <c r="O874" s="129">
        <v>860</v>
      </c>
      <c r="P874" s="119">
        <v>8.61</v>
      </c>
      <c r="Q874" s="130">
        <v>9.7523126697885698E-5</v>
      </c>
    </row>
    <row r="875" spans="3:17" x14ac:dyDescent="0.25">
      <c r="C875" s="129">
        <v>861</v>
      </c>
      <c r="D875" s="118">
        <v>8.6199999999999992</v>
      </c>
      <c r="E875" s="130">
        <v>2.64382344239204E-5</v>
      </c>
      <c r="G875" s="129">
        <v>861</v>
      </c>
      <c r="H875" s="119">
        <v>8.6199999999999992</v>
      </c>
      <c r="I875" s="130">
        <v>7.62375021682138E-5</v>
      </c>
      <c r="K875" s="129">
        <v>861</v>
      </c>
      <c r="L875" s="119">
        <v>8.6199999999999992</v>
      </c>
      <c r="M875" s="130">
        <v>6.0955996465294998E-5</v>
      </c>
      <c r="O875" s="129">
        <v>861</v>
      </c>
      <c r="P875" s="119">
        <v>8.6199999999999992</v>
      </c>
      <c r="Q875" s="130">
        <v>9.7763392047723596E-5</v>
      </c>
    </row>
    <row r="876" spans="3:17" x14ac:dyDescent="0.25">
      <c r="C876" s="129">
        <v>862</v>
      </c>
      <c r="D876" s="118">
        <v>8.6300000000000008</v>
      </c>
      <c r="E876" s="130">
        <v>2.6449416069439902E-5</v>
      </c>
      <c r="G876" s="129">
        <v>862</v>
      </c>
      <c r="H876" s="119">
        <v>8.6300000000000008</v>
      </c>
      <c r="I876" s="130">
        <v>7.6257553320751805E-5</v>
      </c>
      <c r="K876" s="129">
        <v>862</v>
      </c>
      <c r="L876" s="119">
        <v>8.6300000000000008</v>
      </c>
      <c r="M876" s="130">
        <v>6.0917775707464299E-5</v>
      </c>
      <c r="O876" s="129">
        <v>862</v>
      </c>
      <c r="P876" s="119">
        <v>8.6300000000000008</v>
      </c>
      <c r="Q876" s="130">
        <v>9.8000074867683203E-5</v>
      </c>
    </row>
    <row r="877" spans="3:17" x14ac:dyDescent="0.25">
      <c r="C877" s="129">
        <v>863</v>
      </c>
      <c r="D877" s="118">
        <v>8.64</v>
      </c>
      <c r="E877" s="130">
        <v>2.64596498780951E-5</v>
      </c>
      <c r="G877" s="129">
        <v>863</v>
      </c>
      <c r="H877" s="119">
        <v>8.64</v>
      </c>
      <c r="I877" s="130">
        <v>7.6275228209583294E-5</v>
      </c>
      <c r="K877" s="129">
        <v>863</v>
      </c>
      <c r="L877" s="119">
        <v>8.64</v>
      </c>
      <c r="M877" s="130">
        <v>6.0879378745998998E-5</v>
      </c>
      <c r="O877" s="129">
        <v>863</v>
      </c>
      <c r="P877" s="119">
        <v>8.64</v>
      </c>
      <c r="Q877" s="130">
        <v>9.8233083193311499E-5</v>
      </c>
    </row>
    <row r="878" spans="3:17" x14ac:dyDescent="0.25">
      <c r="C878" s="129">
        <v>864</v>
      </c>
      <c r="D878" s="118">
        <v>8.65</v>
      </c>
      <c r="E878" s="130">
        <v>2.64689405055159E-5</v>
      </c>
      <c r="G878" s="129">
        <v>864</v>
      </c>
      <c r="H878" s="119">
        <v>8.65</v>
      </c>
      <c r="I878" s="130">
        <v>7.6290535601298098E-5</v>
      </c>
      <c r="K878" s="129">
        <v>864</v>
      </c>
      <c r="L878" s="119">
        <v>8.65</v>
      </c>
      <c r="M878" s="130">
        <v>6.0840807287919598E-5</v>
      </c>
      <c r="O878" s="129">
        <v>864</v>
      </c>
      <c r="P878" s="119">
        <v>8.65</v>
      </c>
      <c r="Q878" s="130">
        <v>9.8550299778838902E-5</v>
      </c>
    </row>
    <row r="879" spans="3:17" x14ac:dyDescent="0.25">
      <c r="C879" s="129">
        <v>865</v>
      </c>
      <c r="D879" s="118">
        <v>8.66</v>
      </c>
      <c r="E879" s="130">
        <v>2.6477292705959399E-5</v>
      </c>
      <c r="G879" s="129">
        <v>865</v>
      </c>
      <c r="H879" s="119">
        <v>8.66</v>
      </c>
      <c r="I879" s="130">
        <v>7.6303364785225306E-5</v>
      </c>
      <c r="K879" s="129">
        <v>865</v>
      </c>
      <c r="L879" s="119">
        <v>8.66</v>
      </c>
      <c r="M879" s="130">
        <v>6.0802063029723298E-5</v>
      </c>
      <c r="O879" s="129">
        <v>865</v>
      </c>
      <c r="P879" s="119">
        <v>8.66</v>
      </c>
      <c r="Q879" s="130">
        <v>9.8869370445016694E-5</v>
      </c>
    </row>
    <row r="880" spans="3:17" x14ac:dyDescent="0.25">
      <c r="C880" s="129">
        <v>866</v>
      </c>
      <c r="D880" s="118">
        <v>8.67</v>
      </c>
      <c r="E880" s="130">
        <v>2.6484768462036601E-5</v>
      </c>
      <c r="G880" s="129">
        <v>866</v>
      </c>
      <c r="H880" s="119">
        <v>8.67</v>
      </c>
      <c r="I880" s="130">
        <v>7.6313723465839902E-5</v>
      </c>
      <c r="K880" s="129">
        <v>866</v>
      </c>
      <c r="L880" s="119">
        <v>8.67</v>
      </c>
      <c r="M880" s="130">
        <v>6.07631476574334E-5</v>
      </c>
      <c r="O880" s="129">
        <v>866</v>
      </c>
      <c r="P880" s="119">
        <v>8.67</v>
      </c>
      <c r="Q880" s="130">
        <v>9.9185727365692301E-5</v>
      </c>
    </row>
    <row r="881" spans="3:17" x14ac:dyDescent="0.25">
      <c r="C881" s="129">
        <v>867</v>
      </c>
      <c r="D881" s="118">
        <v>8.68</v>
      </c>
      <c r="E881" s="130">
        <v>2.6491318302308299E-5</v>
      </c>
      <c r="G881" s="129">
        <v>867</v>
      </c>
      <c r="H881" s="119">
        <v>8.68</v>
      </c>
      <c r="I881" s="130">
        <v>7.6345800277680402E-5</v>
      </c>
      <c r="K881" s="129">
        <v>867</v>
      </c>
      <c r="L881" s="119">
        <v>8.68</v>
      </c>
      <c r="M881" s="130">
        <v>6.0724062846636698E-5</v>
      </c>
      <c r="O881" s="129">
        <v>867</v>
      </c>
      <c r="P881" s="119">
        <v>8.68</v>
      </c>
      <c r="Q881" s="130">
        <v>9.9499281910635099E-5</v>
      </c>
    </row>
    <row r="882" spans="3:17" x14ac:dyDescent="0.25">
      <c r="C882" s="129">
        <v>868</v>
      </c>
      <c r="D882" s="118">
        <v>8.69</v>
      </c>
      <c r="E882" s="130">
        <v>2.6496944436741E-5</v>
      </c>
      <c r="G882" s="129">
        <v>868</v>
      </c>
      <c r="H882" s="119">
        <v>8.69</v>
      </c>
      <c r="I882" s="130">
        <v>7.6457809834472095E-5</v>
      </c>
      <c r="K882" s="129">
        <v>868</v>
      </c>
      <c r="L882" s="119">
        <v>8.69</v>
      </c>
      <c r="M882" s="130">
        <v>6.0684810262522703E-5</v>
      </c>
      <c r="O882" s="129">
        <v>868</v>
      </c>
      <c r="P882" s="119">
        <v>8.69</v>
      </c>
      <c r="Q882" s="130">
        <v>9.98100935344383E-5</v>
      </c>
    </row>
    <row r="883" spans="3:17" x14ac:dyDescent="0.25">
      <c r="C883" s="129">
        <v>869</v>
      </c>
      <c r="D883" s="118">
        <v>8.6999999999999993</v>
      </c>
      <c r="E883" s="130">
        <v>2.6501651980331E-5</v>
      </c>
      <c r="G883" s="129">
        <v>869</v>
      </c>
      <c r="H883" s="119">
        <v>8.6999999999999993</v>
      </c>
      <c r="I883" s="130">
        <v>7.65673462343033E-5</v>
      </c>
      <c r="K883" s="129">
        <v>869</v>
      </c>
      <c r="L883" s="119">
        <v>8.6999999999999993</v>
      </c>
      <c r="M883" s="130">
        <v>6.0645391559928801E-5</v>
      </c>
      <c r="O883" s="129">
        <v>869</v>
      </c>
      <c r="P883" s="119">
        <v>8.6999999999999993</v>
      </c>
      <c r="Q883" s="130">
        <v>1.0011802698425E-4</v>
      </c>
    </row>
    <row r="884" spans="3:17" x14ac:dyDescent="0.25">
      <c r="C884" s="129">
        <v>870</v>
      </c>
      <c r="D884" s="118">
        <v>8.7100000000000009</v>
      </c>
      <c r="E884" s="130">
        <v>2.6505446133972001E-5</v>
      </c>
      <c r="G884" s="129">
        <v>870</v>
      </c>
      <c r="H884" s="119">
        <v>8.7100000000000009</v>
      </c>
      <c r="I884" s="130">
        <v>7.6674582814900295E-5</v>
      </c>
      <c r="K884" s="129">
        <v>870</v>
      </c>
      <c r="L884" s="119">
        <v>8.7100000000000009</v>
      </c>
      <c r="M884" s="130">
        <v>6.0605808383379699E-5</v>
      </c>
      <c r="O884" s="129">
        <v>870</v>
      </c>
      <c r="P884" s="119">
        <v>8.7100000000000009</v>
      </c>
      <c r="Q884" s="130">
        <v>1.0042306490074299E-4</v>
      </c>
    </row>
    <row r="885" spans="3:17" x14ac:dyDescent="0.25">
      <c r="C885" s="129">
        <v>871</v>
      </c>
      <c r="D885" s="118">
        <v>8.7200000000000006</v>
      </c>
      <c r="E885" s="130">
        <v>2.6508382528803498E-5</v>
      </c>
      <c r="G885" s="129">
        <v>871</v>
      </c>
      <c r="H885" s="119">
        <v>8.7200000000000006</v>
      </c>
      <c r="I885" s="130">
        <v>7.6779328732657094E-5</v>
      </c>
      <c r="K885" s="129">
        <v>871</v>
      </c>
      <c r="L885" s="119">
        <v>8.7200000000000006</v>
      </c>
      <c r="M885" s="130">
        <v>6.0566062367129299E-5</v>
      </c>
      <c r="O885" s="129">
        <v>871</v>
      </c>
      <c r="P885" s="119">
        <v>8.7200000000000006</v>
      </c>
      <c r="Q885" s="130">
        <v>1.00725220891335E-4</v>
      </c>
    </row>
    <row r="886" spans="3:17" x14ac:dyDescent="0.25">
      <c r="C886" s="129">
        <v>872</v>
      </c>
      <c r="D886" s="118">
        <v>8.73</v>
      </c>
      <c r="E886" s="130">
        <v>2.65104257654524E-5</v>
      </c>
      <c r="G886" s="129">
        <v>872</v>
      </c>
      <c r="H886" s="119">
        <v>8.73</v>
      </c>
      <c r="I886" s="130">
        <v>7.6881584018078403E-5</v>
      </c>
      <c r="K886" s="129">
        <v>872</v>
      </c>
      <c r="L886" s="119">
        <v>8.73</v>
      </c>
      <c r="M886" s="130">
        <v>6.0526155135201102E-5</v>
      </c>
      <c r="O886" s="129">
        <v>872</v>
      </c>
      <c r="P886" s="119">
        <v>8.73</v>
      </c>
      <c r="Q886" s="130">
        <v>1.01024384232121E-4</v>
      </c>
    </row>
    <row r="887" spans="3:17" x14ac:dyDescent="0.25">
      <c r="C887" s="129">
        <v>873</v>
      </c>
      <c r="D887" s="118">
        <v>8.74</v>
      </c>
      <c r="E887" s="130">
        <v>2.6511571559307401E-5</v>
      </c>
      <c r="G887" s="129">
        <v>873</v>
      </c>
      <c r="H887" s="119">
        <v>8.74</v>
      </c>
      <c r="I887" s="130">
        <v>7.6981391166998004E-5</v>
      </c>
      <c r="K887" s="129">
        <v>873</v>
      </c>
      <c r="L887" s="119">
        <v>8.74</v>
      </c>
      <c r="M887" s="130">
        <v>6.04860883014333E-5</v>
      </c>
      <c r="O887" s="129">
        <v>873</v>
      </c>
      <c r="P887" s="119">
        <v>8.74</v>
      </c>
      <c r="Q887" s="130">
        <v>1.01320552054802E-4</v>
      </c>
    </row>
    <row r="888" spans="3:17" x14ac:dyDescent="0.25">
      <c r="C888" s="129">
        <v>874</v>
      </c>
      <c r="D888" s="118">
        <v>8.75</v>
      </c>
      <c r="E888" s="130">
        <v>2.65118254233713E-5</v>
      </c>
      <c r="G888" s="129">
        <v>874</v>
      </c>
      <c r="H888" s="119">
        <v>8.75</v>
      </c>
      <c r="I888" s="130">
        <v>7.7078876841192099E-5</v>
      </c>
      <c r="K888" s="129">
        <v>874</v>
      </c>
      <c r="L888" s="119">
        <v>8.75</v>
      </c>
      <c r="M888" s="130">
        <v>6.0445863469518402E-5</v>
      </c>
      <c r="O888" s="129">
        <v>874</v>
      </c>
      <c r="P888" s="119">
        <v>8.75</v>
      </c>
      <c r="Q888" s="130">
        <v>1.01613718510227E-4</v>
      </c>
    </row>
    <row r="889" spans="3:17" x14ac:dyDescent="0.25">
      <c r="C889" s="129">
        <v>875</v>
      </c>
      <c r="D889" s="118">
        <v>8.76</v>
      </c>
      <c r="E889" s="130">
        <v>2.6511192944618799E-5</v>
      </c>
      <c r="G889" s="129">
        <v>875</v>
      </c>
      <c r="H889" s="119">
        <v>8.76</v>
      </c>
      <c r="I889" s="130">
        <v>7.7173873984581295E-5</v>
      </c>
      <c r="K889" s="129">
        <v>875</v>
      </c>
      <c r="L889" s="119">
        <v>8.76</v>
      </c>
      <c r="M889" s="130">
        <v>6.0405482233047299E-5</v>
      </c>
      <c r="O889" s="129">
        <v>875</v>
      </c>
      <c r="P889" s="119">
        <v>8.76</v>
      </c>
      <c r="Q889" s="130">
        <v>1.01903788597079E-4</v>
      </c>
    </row>
    <row r="890" spans="3:17" x14ac:dyDescent="0.25">
      <c r="C890" s="129">
        <v>876</v>
      </c>
      <c r="D890" s="118">
        <v>8.77</v>
      </c>
      <c r="E890" s="130">
        <v>2.6509725160518899E-5</v>
      </c>
      <c r="G890" s="129">
        <v>876</v>
      </c>
      <c r="H890" s="119">
        <v>8.77</v>
      </c>
      <c r="I890" s="130">
        <v>7.7266383830964898E-5</v>
      </c>
      <c r="K890" s="129">
        <v>876</v>
      </c>
      <c r="L890" s="119">
        <v>8.77</v>
      </c>
      <c r="M890" s="130">
        <v>6.0364946175551002E-5</v>
      </c>
      <c r="O890" s="129">
        <v>876</v>
      </c>
      <c r="P890" s="119">
        <v>8.77</v>
      </c>
      <c r="Q890" s="130">
        <v>1.0219075414685E-4</v>
      </c>
    </row>
    <row r="891" spans="3:17" x14ac:dyDescent="0.25">
      <c r="C891" s="129">
        <v>877</v>
      </c>
      <c r="D891" s="118">
        <v>8.7799999999999994</v>
      </c>
      <c r="E891" s="130">
        <v>2.6507396854844101E-5</v>
      </c>
      <c r="G891" s="129">
        <v>877</v>
      </c>
      <c r="H891" s="119">
        <v>8.7799999999999994</v>
      </c>
      <c r="I891" s="130">
        <v>7.7356490332859503E-5</v>
      </c>
      <c r="K891" s="129">
        <v>877</v>
      </c>
      <c r="L891" s="119">
        <v>8.7799999999999994</v>
      </c>
      <c r="M891" s="130">
        <v>6.03242568705427E-5</v>
      </c>
      <c r="O891" s="129">
        <v>877</v>
      </c>
      <c r="P891" s="119">
        <v>8.7799999999999994</v>
      </c>
      <c r="Q891" s="130">
        <v>1.02474623462403E-4</v>
      </c>
    </row>
    <row r="892" spans="3:17" x14ac:dyDescent="0.25">
      <c r="C892" s="129">
        <v>878</v>
      </c>
      <c r="D892" s="118">
        <v>8.7899999999999991</v>
      </c>
      <c r="E892" s="130">
        <v>2.6504199205950701E-5</v>
      </c>
      <c r="G892" s="129">
        <v>878</v>
      </c>
      <c r="H892" s="119">
        <v>8.7899999999999991</v>
      </c>
      <c r="I892" s="130">
        <v>7.7444243020601106E-5</v>
      </c>
      <c r="K892" s="129">
        <v>878</v>
      </c>
      <c r="L892" s="119">
        <v>8.7899999999999991</v>
      </c>
      <c r="M892" s="130">
        <v>6.0283415881561101E-5</v>
      </c>
      <c r="O892" s="129">
        <v>878</v>
      </c>
      <c r="P892" s="119">
        <v>8.7899999999999991</v>
      </c>
      <c r="Q892" s="130">
        <v>1.0275530023673801E-4</v>
      </c>
    </row>
    <row r="893" spans="3:17" x14ac:dyDescent="0.25">
      <c r="C893" s="129">
        <v>879</v>
      </c>
      <c r="D893" s="118">
        <v>8.8000000000000007</v>
      </c>
      <c r="E893" s="130">
        <v>2.6500138067449801E-5</v>
      </c>
      <c r="G893" s="129">
        <v>879</v>
      </c>
      <c r="H893" s="119">
        <v>8.8000000000000007</v>
      </c>
      <c r="I893" s="130">
        <v>7.7529513930397394E-5</v>
      </c>
      <c r="K893" s="129">
        <v>879</v>
      </c>
      <c r="L893" s="119">
        <v>8.8000000000000007</v>
      </c>
      <c r="M893" s="130">
        <v>6.0242424762214798E-5</v>
      </c>
      <c r="O893" s="129">
        <v>879</v>
      </c>
      <c r="P893" s="119">
        <v>8.8000000000000007</v>
      </c>
      <c r="Q893" s="130">
        <v>1.03032755275364E-4</v>
      </c>
    </row>
    <row r="894" spans="3:17" x14ac:dyDescent="0.25">
      <c r="C894" s="129">
        <v>880</v>
      </c>
      <c r="D894" s="118">
        <v>8.81</v>
      </c>
      <c r="E894" s="130">
        <v>2.6495219355783002E-5</v>
      </c>
      <c r="G894" s="129">
        <v>880</v>
      </c>
      <c r="H894" s="119">
        <v>8.81</v>
      </c>
      <c r="I894" s="130">
        <v>7.7612305428536197E-5</v>
      </c>
      <c r="K894" s="129">
        <v>880</v>
      </c>
      <c r="L894" s="119">
        <v>8.81</v>
      </c>
      <c r="M894" s="130">
        <v>6.0201321118121401E-5</v>
      </c>
      <c r="O894" s="129">
        <v>880</v>
      </c>
      <c r="P894" s="119">
        <v>8.81</v>
      </c>
      <c r="Q894" s="130">
        <v>1.0330704264439501E-4</v>
      </c>
    </row>
    <row r="895" spans="3:17" x14ac:dyDescent="0.25">
      <c r="C895" s="129">
        <v>881</v>
      </c>
      <c r="D895" s="118">
        <v>8.82</v>
      </c>
      <c r="E895" s="130">
        <v>2.6489490324682301E-5</v>
      </c>
      <c r="G895" s="129">
        <v>881</v>
      </c>
      <c r="H895" s="119">
        <v>8.82</v>
      </c>
      <c r="I895" s="130">
        <v>7.7692756400488604E-5</v>
      </c>
      <c r="K895" s="129">
        <v>881</v>
      </c>
      <c r="L895" s="119">
        <v>8.82</v>
      </c>
      <c r="M895" s="130">
        <v>6.0160095788678699E-5</v>
      </c>
      <c r="O895" s="129">
        <v>881</v>
      </c>
      <c r="P895" s="119">
        <v>8.82</v>
      </c>
      <c r="Q895" s="130">
        <v>1.03578048696968E-4</v>
      </c>
    </row>
    <row r="896" spans="3:17" x14ac:dyDescent="0.25">
      <c r="C896" s="129">
        <v>882</v>
      </c>
      <c r="D896" s="118">
        <v>8.83</v>
      </c>
      <c r="E896" s="130">
        <v>2.6482933975925199E-5</v>
      </c>
      <c r="G896" s="129">
        <v>882</v>
      </c>
      <c r="H896" s="119">
        <v>8.83</v>
      </c>
      <c r="I896" s="130">
        <v>7.7770811734538794E-5</v>
      </c>
      <c r="K896" s="129">
        <v>882</v>
      </c>
      <c r="L896" s="119">
        <v>8.83</v>
      </c>
      <c r="M896" s="130">
        <v>6.0118724620496997E-5</v>
      </c>
      <c r="O896" s="129">
        <v>882</v>
      </c>
      <c r="P896" s="119">
        <v>8.83</v>
      </c>
      <c r="Q896" s="130">
        <v>1.03845745573037E-4</v>
      </c>
    </row>
    <row r="897" spans="3:17" x14ac:dyDescent="0.25">
      <c r="C897" s="129">
        <v>883</v>
      </c>
      <c r="D897" s="118">
        <v>8.84</v>
      </c>
      <c r="E897" s="130">
        <v>2.6475537944061902E-5</v>
      </c>
      <c r="G897" s="129">
        <v>883</v>
      </c>
      <c r="H897" s="119">
        <v>8.84</v>
      </c>
      <c r="I897" s="130">
        <v>7.7846396386811002E-5</v>
      </c>
      <c r="K897" s="129">
        <v>883</v>
      </c>
      <c r="L897" s="119">
        <v>8.84</v>
      </c>
      <c r="M897" s="130">
        <v>6.00772091290066E-5</v>
      </c>
      <c r="O897" s="129">
        <v>883</v>
      </c>
      <c r="P897" s="119">
        <v>8.84</v>
      </c>
      <c r="Q897" s="130">
        <v>1.04110151437193E-4</v>
      </c>
    </row>
    <row r="898" spans="3:17" x14ac:dyDescent="0.25">
      <c r="C898" s="129">
        <v>884</v>
      </c>
      <c r="D898" s="118">
        <v>8.85</v>
      </c>
      <c r="E898" s="130">
        <v>2.6467308369777602E-5</v>
      </c>
      <c r="G898" s="129">
        <v>884</v>
      </c>
      <c r="H898" s="119">
        <v>8.85</v>
      </c>
      <c r="I898" s="130">
        <v>7.7919513786821502E-5</v>
      </c>
      <c r="K898" s="129">
        <v>884</v>
      </c>
      <c r="L898" s="119">
        <v>8.85</v>
      </c>
      <c r="M898" s="130">
        <v>6.0035550819921701E-5</v>
      </c>
      <c r="O898" s="129">
        <v>884</v>
      </c>
      <c r="P898" s="119">
        <v>8.85</v>
      </c>
      <c r="Q898" s="130">
        <v>1.04371231544216E-4</v>
      </c>
    </row>
    <row r="899" spans="3:17" x14ac:dyDescent="0.25">
      <c r="C899" s="129">
        <v>885</v>
      </c>
      <c r="D899" s="118">
        <v>8.86</v>
      </c>
      <c r="E899" s="130">
        <v>2.6458251446214402E-5</v>
      </c>
      <c r="G899" s="129">
        <v>885</v>
      </c>
      <c r="H899" s="119">
        <v>8.86</v>
      </c>
      <c r="I899" s="130">
        <v>7.7990369822386694E-5</v>
      </c>
      <c r="K899" s="129">
        <v>885</v>
      </c>
      <c r="L899" s="119">
        <v>8.86</v>
      </c>
      <c r="M899" s="130">
        <v>5.9993751189286298E-5</v>
      </c>
      <c r="O899" s="129">
        <v>885</v>
      </c>
      <c r="P899" s="119">
        <v>8.86</v>
      </c>
      <c r="Q899" s="130">
        <v>1.0462892328676801E-4</v>
      </c>
    </row>
    <row r="900" spans="3:17" x14ac:dyDescent="0.25">
      <c r="C900" s="129">
        <v>886</v>
      </c>
      <c r="D900" s="118">
        <v>8.8699999999999992</v>
      </c>
      <c r="E900" s="130">
        <v>2.6448410585191898E-5</v>
      </c>
      <c r="G900" s="129">
        <v>886</v>
      </c>
      <c r="H900" s="119">
        <v>8.8699999999999992</v>
      </c>
      <c r="I900" s="130">
        <v>7.8058780061627695E-5</v>
      </c>
      <c r="K900" s="129">
        <v>886</v>
      </c>
      <c r="L900" s="119">
        <v>8.8699999999999992</v>
      </c>
      <c r="M900" s="130">
        <v>5.9951811723516002E-5</v>
      </c>
      <c r="O900" s="129">
        <v>886</v>
      </c>
      <c r="P900" s="119">
        <v>8.8699999999999992</v>
      </c>
      <c r="Q900" s="130">
        <v>1.04883201913089E-4</v>
      </c>
    </row>
    <row r="901" spans="3:17" x14ac:dyDescent="0.25">
      <c r="C901" s="129">
        <v>887</v>
      </c>
      <c r="D901" s="118">
        <v>8.8800000000000008</v>
      </c>
      <c r="E901" s="130">
        <v>2.6437776804653101E-5</v>
      </c>
      <c r="G901" s="129">
        <v>887</v>
      </c>
      <c r="H901" s="119">
        <v>8.8800000000000008</v>
      </c>
      <c r="I901" s="130">
        <v>7.8124734787453606E-5</v>
      </c>
      <c r="K901" s="129">
        <v>887</v>
      </c>
      <c r="L901" s="119">
        <v>8.8800000000000008</v>
      </c>
      <c r="M901" s="130">
        <v>5.9909733899443399E-5</v>
      </c>
      <c r="O901" s="129">
        <v>887</v>
      </c>
      <c r="P901" s="119">
        <v>8.8800000000000008</v>
      </c>
      <c r="Q901" s="130">
        <v>1.05134112921131E-4</v>
      </c>
    </row>
    <row r="902" spans="3:17" x14ac:dyDescent="0.25">
      <c r="C902" s="129">
        <v>888</v>
      </c>
      <c r="D902" s="118">
        <v>8.89</v>
      </c>
      <c r="E902" s="130">
        <v>2.64263343046494E-5</v>
      </c>
      <c r="G902" s="129">
        <v>888</v>
      </c>
      <c r="H902" s="119">
        <v>8.89</v>
      </c>
      <c r="I902" s="130">
        <v>7.8188299952835496E-5</v>
      </c>
      <c r="K902" s="129">
        <v>888</v>
      </c>
      <c r="L902" s="119">
        <v>8.89</v>
      </c>
      <c r="M902" s="130">
        <v>5.9867519184359297E-5</v>
      </c>
      <c r="O902" s="129">
        <v>888</v>
      </c>
      <c r="P902" s="119">
        <v>8.89</v>
      </c>
      <c r="Q902" s="130">
        <v>1.05381573023786E-4</v>
      </c>
    </row>
    <row r="903" spans="3:17" x14ac:dyDescent="0.25">
      <c r="C903" s="129">
        <v>889</v>
      </c>
      <c r="D903" s="118">
        <v>8.9</v>
      </c>
      <c r="E903" s="130">
        <v>2.64140894631646E-5</v>
      </c>
      <c r="G903" s="129">
        <v>889</v>
      </c>
      <c r="H903" s="119">
        <v>8.9</v>
      </c>
      <c r="I903" s="130">
        <v>7.8249574583391394E-5</v>
      </c>
      <c r="K903" s="129">
        <v>889</v>
      </c>
      <c r="L903" s="119">
        <v>8.9</v>
      </c>
      <c r="M903" s="130">
        <v>5.9825169036058999E-5</v>
      </c>
      <c r="O903" s="129">
        <v>889</v>
      </c>
      <c r="P903" s="119">
        <v>8.9</v>
      </c>
      <c r="Q903" s="130">
        <v>1.05625550113734E-4</v>
      </c>
    </row>
    <row r="904" spans="3:17" x14ac:dyDescent="0.25">
      <c r="C904" s="129">
        <v>890</v>
      </c>
      <c r="D904" s="118">
        <v>8.91</v>
      </c>
      <c r="E904" s="130">
        <v>2.64010487010062E-5</v>
      </c>
      <c r="G904" s="129">
        <v>890</v>
      </c>
      <c r="H904" s="119">
        <v>8.91</v>
      </c>
      <c r="I904" s="130">
        <v>7.8308407552498798E-5</v>
      </c>
      <c r="K904" s="129">
        <v>890</v>
      </c>
      <c r="L904" s="119">
        <v>8.91</v>
      </c>
      <c r="M904" s="130">
        <v>5.9782684902884703E-5</v>
      </c>
      <c r="O904" s="129">
        <v>890</v>
      </c>
      <c r="P904" s="119">
        <v>8.91</v>
      </c>
      <c r="Q904" s="130">
        <v>1.05866024408925E-4</v>
      </c>
    </row>
    <row r="905" spans="3:17" x14ac:dyDescent="0.25">
      <c r="C905" s="129">
        <v>891</v>
      </c>
      <c r="D905" s="118">
        <v>8.92</v>
      </c>
      <c r="E905" s="130">
        <v>2.6387250738235201E-5</v>
      </c>
      <c r="G905" s="129">
        <v>891</v>
      </c>
      <c r="H905" s="119">
        <v>8.92</v>
      </c>
      <c r="I905" s="130">
        <v>7.8364803984522794E-5</v>
      </c>
      <c r="K905" s="129">
        <v>891</v>
      </c>
      <c r="L905" s="119">
        <v>8.92</v>
      </c>
      <c r="M905" s="130">
        <v>5.9740068223769598E-5</v>
      </c>
      <c r="O905" s="129">
        <v>891</v>
      </c>
      <c r="P905" s="119">
        <v>8.92</v>
      </c>
      <c r="Q905" s="130">
        <v>1.06103046964545E-4</v>
      </c>
    </row>
    <row r="906" spans="3:17" x14ac:dyDescent="0.25">
      <c r="C906" s="129">
        <v>892</v>
      </c>
      <c r="D906" s="118">
        <v>8.93</v>
      </c>
      <c r="E906" s="130">
        <v>2.6372696016528301E-5</v>
      </c>
      <c r="G906" s="129">
        <v>892</v>
      </c>
      <c r="H906" s="119">
        <v>8.93</v>
      </c>
      <c r="I906" s="130">
        <v>7.8418915983868203E-5</v>
      </c>
      <c r="K906" s="129">
        <v>892</v>
      </c>
      <c r="L906" s="119">
        <v>8.93</v>
      </c>
      <c r="M906" s="130">
        <v>5.9697320428282203E-5</v>
      </c>
      <c r="O906" s="129">
        <v>892</v>
      </c>
      <c r="P906" s="119">
        <v>8.93</v>
      </c>
      <c r="Q906" s="130">
        <v>1.06336531624813E-4</v>
      </c>
    </row>
    <row r="907" spans="3:17" x14ac:dyDescent="0.25">
      <c r="C907" s="129">
        <v>893</v>
      </c>
      <c r="D907" s="118">
        <v>8.94</v>
      </c>
      <c r="E907" s="130">
        <v>2.6357364603928099E-5</v>
      </c>
      <c r="G907" s="129">
        <v>893</v>
      </c>
      <c r="H907" s="119">
        <v>8.94</v>
      </c>
      <c r="I907" s="130">
        <v>7.8470674057147202E-5</v>
      </c>
      <c r="K907" s="129">
        <v>893</v>
      </c>
      <c r="L907" s="119">
        <v>8.94</v>
      </c>
      <c r="M907" s="130">
        <v>5.9654442936671501E-5</v>
      </c>
      <c r="O907" s="129">
        <v>893</v>
      </c>
      <c r="P907" s="119">
        <v>8.94</v>
      </c>
      <c r="Q907" s="130">
        <v>1.06566460322504E-4</v>
      </c>
    </row>
    <row r="908" spans="3:17" x14ac:dyDescent="0.25">
      <c r="C908" s="129">
        <v>894</v>
      </c>
      <c r="D908" s="118">
        <v>8.9499999999999993</v>
      </c>
      <c r="E908" s="130">
        <v>2.6341263069573599E-5</v>
      </c>
      <c r="G908" s="129">
        <v>894</v>
      </c>
      <c r="H908" s="119">
        <v>8.9499999999999993</v>
      </c>
      <c r="I908" s="130">
        <v>7.8520012114380097E-5</v>
      </c>
      <c r="K908" s="129">
        <v>894</v>
      </c>
      <c r="L908" s="119">
        <v>8.9499999999999993</v>
      </c>
      <c r="M908" s="130">
        <v>5.9611437159905602E-5</v>
      </c>
      <c r="O908" s="129">
        <v>894</v>
      </c>
      <c r="P908" s="119">
        <v>8.9499999999999993</v>
      </c>
      <c r="Q908" s="130">
        <v>1.06792818039366E-4</v>
      </c>
    </row>
    <row r="909" spans="3:17" x14ac:dyDescent="0.25">
      <c r="C909" s="129">
        <v>895</v>
      </c>
      <c r="D909" s="118">
        <v>8.9600000000000009</v>
      </c>
      <c r="E909" s="130">
        <v>2.6324398016512598E-5</v>
      </c>
      <c r="G909" s="129">
        <v>895</v>
      </c>
      <c r="H909" s="119">
        <v>8.9600000000000009</v>
      </c>
      <c r="I909" s="130">
        <v>7.8566957265608896E-5</v>
      </c>
      <c r="K909" s="129">
        <v>895</v>
      </c>
      <c r="L909" s="119">
        <v>8.9600000000000009</v>
      </c>
      <c r="M909" s="130">
        <v>5.95683044997243E-5</v>
      </c>
      <c r="O909" s="129">
        <v>895</v>
      </c>
      <c r="P909" s="119">
        <v>8.9600000000000009</v>
      </c>
      <c r="Q909" s="130">
        <v>1.07015608837771E-4</v>
      </c>
    </row>
    <row r="910" spans="3:17" x14ac:dyDescent="0.25">
      <c r="C910" s="129">
        <v>896</v>
      </c>
      <c r="D910" s="118">
        <v>8.9700000000000006</v>
      </c>
      <c r="E910" s="130">
        <v>2.6306801904572E-5</v>
      </c>
      <c r="G910" s="129">
        <v>896</v>
      </c>
      <c r="H910" s="119">
        <v>8.9700000000000006</v>
      </c>
      <c r="I910" s="130">
        <v>7.8611692935954503E-5</v>
      </c>
      <c r="K910" s="129">
        <v>896</v>
      </c>
      <c r="L910" s="119">
        <v>8.9700000000000006</v>
      </c>
      <c r="M910" s="130">
        <v>5.9525046348676501E-5</v>
      </c>
      <c r="O910" s="129">
        <v>896</v>
      </c>
      <c r="P910" s="119">
        <v>8.9700000000000006</v>
      </c>
      <c r="Q910" s="130">
        <v>1.0723483527729799E-4</v>
      </c>
    </row>
    <row r="911" spans="3:17" x14ac:dyDescent="0.25">
      <c r="C911" s="129">
        <v>897</v>
      </c>
      <c r="D911" s="118">
        <v>8.98</v>
      </c>
      <c r="E911" s="130">
        <v>2.63057242188914E-5</v>
      </c>
      <c r="G911" s="129">
        <v>897</v>
      </c>
      <c r="H911" s="119">
        <v>8.98</v>
      </c>
      <c r="I911" s="130">
        <v>7.8654026977005695E-5</v>
      </c>
      <c r="K911" s="129">
        <v>897</v>
      </c>
      <c r="L911" s="119">
        <v>8.98</v>
      </c>
      <c r="M911" s="130">
        <v>5.9481664090166201E-5</v>
      </c>
      <c r="O911" s="129">
        <v>897</v>
      </c>
      <c r="P911" s="119">
        <v>8.98</v>
      </c>
      <c r="Q911" s="130">
        <v>1.0745044597766599E-4</v>
      </c>
    </row>
    <row r="912" spans="3:17" x14ac:dyDescent="0.25">
      <c r="C912" s="129">
        <v>898</v>
      </c>
      <c r="D912" s="118">
        <v>8.99</v>
      </c>
      <c r="E912" s="130">
        <v>2.6314070230840799E-5</v>
      </c>
      <c r="G912" s="129">
        <v>898</v>
      </c>
      <c r="H912" s="119">
        <v>8.99</v>
      </c>
      <c r="I912" s="130">
        <v>7.8693966011576002E-5</v>
      </c>
      <c r="K912" s="129">
        <v>898</v>
      </c>
      <c r="L912" s="119">
        <v>8.99</v>
      </c>
      <c r="M912" s="130">
        <v>5.9438159098496702E-5</v>
      </c>
      <c r="O912" s="129">
        <v>898</v>
      </c>
      <c r="P912" s="119">
        <v>8.99</v>
      </c>
      <c r="Q912" s="130">
        <v>1.07662428604212E-4</v>
      </c>
    </row>
    <row r="913" spans="3:17" x14ac:dyDescent="0.25">
      <c r="C913" s="129">
        <v>899</v>
      </c>
      <c r="D913" s="118">
        <v>9</v>
      </c>
      <c r="E913" s="130">
        <v>2.63216049547134E-5</v>
      </c>
      <c r="G913" s="129">
        <v>899</v>
      </c>
      <c r="H913" s="119">
        <v>9</v>
      </c>
      <c r="I913" s="130">
        <v>7.8731638580641601E-5</v>
      </c>
      <c r="K913" s="129">
        <v>899</v>
      </c>
      <c r="L913" s="119">
        <v>9</v>
      </c>
      <c r="M913" s="130">
        <v>5.9394532738915401E-5</v>
      </c>
      <c r="O913" s="129">
        <v>899</v>
      </c>
      <c r="P913" s="119">
        <v>9</v>
      </c>
      <c r="Q913" s="130">
        <v>1.07870771463943E-4</v>
      </c>
    </row>
    <row r="914" spans="3:17" x14ac:dyDescent="0.25">
      <c r="C914" s="129">
        <v>900</v>
      </c>
      <c r="D914" s="118">
        <v>9.01</v>
      </c>
      <c r="E914" s="130">
        <v>2.6328342724341399E-5</v>
      </c>
      <c r="G914" s="129">
        <v>900</v>
      </c>
      <c r="H914" s="119">
        <v>9.01</v>
      </c>
      <c r="I914" s="130">
        <v>7.87670281902327E-5</v>
      </c>
      <c r="K914" s="129">
        <v>900</v>
      </c>
      <c r="L914" s="119">
        <v>9.01</v>
      </c>
      <c r="M914" s="130">
        <v>5.9350786367656598E-5</v>
      </c>
      <c r="O914" s="129">
        <v>900</v>
      </c>
      <c r="P914" s="119">
        <v>9.01</v>
      </c>
      <c r="Q914" s="130">
        <v>1.08075463498937E-4</v>
      </c>
    </row>
    <row r="915" spans="3:17" x14ac:dyDescent="0.25">
      <c r="C915" s="129">
        <v>901</v>
      </c>
      <c r="D915" s="118">
        <v>9.02</v>
      </c>
      <c r="E915" s="130">
        <v>2.6334254932931101E-5</v>
      </c>
      <c r="G915" s="129">
        <v>901</v>
      </c>
      <c r="H915" s="119">
        <v>9.02</v>
      </c>
      <c r="I915" s="130">
        <v>7.8800043526617902E-5</v>
      </c>
      <c r="K915" s="129">
        <v>901</v>
      </c>
      <c r="L915" s="119">
        <v>9.02</v>
      </c>
      <c r="M915" s="130">
        <v>5.9306921331986599E-5</v>
      </c>
      <c r="O915" s="129">
        <v>901</v>
      </c>
      <c r="P915" s="119">
        <v>9.02</v>
      </c>
      <c r="Q915" s="130">
        <v>1.0827649427971901E-4</v>
      </c>
    </row>
    <row r="916" spans="3:17" x14ac:dyDescent="0.25">
      <c r="C916" s="129">
        <v>902</v>
      </c>
      <c r="D916" s="118">
        <v>9.0299999999999994</v>
      </c>
      <c r="E916" s="130">
        <v>2.6339345947349299E-5</v>
      </c>
      <c r="G916" s="129">
        <v>902</v>
      </c>
      <c r="H916" s="119">
        <v>9.0299999999999994</v>
      </c>
      <c r="I916" s="130">
        <v>7.8830700259733001E-5</v>
      </c>
      <c r="K916" s="129">
        <v>902</v>
      </c>
      <c r="L916" s="119">
        <v>9.0299999999999994</v>
      </c>
      <c r="M916" s="130">
        <v>5.9262938970247403E-5</v>
      </c>
      <c r="O916" s="129">
        <v>902</v>
      </c>
      <c r="P916" s="119">
        <v>9.0299999999999994</v>
      </c>
      <c r="Q916" s="130">
        <v>1.0847388582668399E-4</v>
      </c>
    </row>
    <row r="917" spans="3:17" x14ac:dyDescent="0.25">
      <c r="C917" s="129">
        <v>903</v>
      </c>
      <c r="D917" s="118">
        <v>9.0399999999999991</v>
      </c>
      <c r="E917" s="130">
        <v>2.6343620205131001E-5</v>
      </c>
      <c r="G917" s="129">
        <v>903</v>
      </c>
      <c r="H917" s="119">
        <v>9.0399999999999991</v>
      </c>
      <c r="I917" s="130">
        <v>7.8859209954393794E-5</v>
      </c>
      <c r="K917" s="129">
        <v>903</v>
      </c>
      <c r="L917" s="119">
        <v>9.0399999999999991</v>
      </c>
      <c r="M917" s="130">
        <v>5.92188406118999E-5</v>
      </c>
      <c r="O917" s="129">
        <v>903</v>
      </c>
      <c r="P917" s="119">
        <v>9.0399999999999991</v>
      </c>
      <c r="Q917" s="130">
        <v>1.08667595279054E-4</v>
      </c>
    </row>
    <row r="918" spans="3:17" x14ac:dyDescent="0.25">
      <c r="C918" s="129">
        <v>904</v>
      </c>
      <c r="D918" s="118">
        <v>9.0500000000000007</v>
      </c>
      <c r="E918" s="130">
        <v>2.6347116954246201E-5</v>
      </c>
      <c r="G918" s="129">
        <v>904</v>
      </c>
      <c r="H918" s="119">
        <v>9.0500000000000007</v>
      </c>
      <c r="I918" s="130">
        <v>7.8885367740833906E-5</v>
      </c>
      <c r="K918" s="129">
        <v>904</v>
      </c>
      <c r="L918" s="119">
        <v>9.0500000000000007</v>
      </c>
      <c r="M918" s="130">
        <v>5.9174627577570098E-5</v>
      </c>
      <c r="O918" s="129">
        <v>904</v>
      </c>
      <c r="P918" s="119">
        <v>9.0500000000000007</v>
      </c>
      <c r="Q918" s="130">
        <v>1.0885761254911E-4</v>
      </c>
    </row>
    <row r="919" spans="3:17" x14ac:dyDescent="0.25">
      <c r="C919" s="129">
        <v>905</v>
      </c>
      <c r="D919" s="118">
        <v>9.06</v>
      </c>
      <c r="E919" s="130">
        <v>2.63498267297196E-5</v>
      </c>
      <c r="G919" s="129">
        <v>905</v>
      </c>
      <c r="H919" s="119">
        <v>9.06</v>
      </c>
      <c r="I919" s="130">
        <v>7.8909181554396205E-5</v>
      </c>
      <c r="K919" s="129">
        <v>905</v>
      </c>
      <c r="L919" s="119">
        <v>9.06</v>
      </c>
      <c r="M919" s="130">
        <v>5.9130301179090502E-5</v>
      </c>
      <c r="O919" s="129">
        <v>905</v>
      </c>
      <c r="P919" s="119">
        <v>9.06</v>
      </c>
      <c r="Q919" s="130">
        <v>1.09043929702841E-4</v>
      </c>
    </row>
    <row r="920" spans="3:17" x14ac:dyDescent="0.25">
      <c r="C920" s="129">
        <v>906</v>
      </c>
      <c r="D920" s="118">
        <v>9.07</v>
      </c>
      <c r="E920" s="130">
        <v>2.6351733323657101E-5</v>
      </c>
      <c r="G920" s="129">
        <v>906</v>
      </c>
      <c r="H920" s="119">
        <v>9.07</v>
      </c>
      <c r="I920" s="130">
        <v>7.8930780201786198E-5</v>
      </c>
      <c r="K920" s="129">
        <v>906</v>
      </c>
      <c r="L920" s="119">
        <v>9.07</v>
      </c>
      <c r="M920" s="130">
        <v>5.9085862719546898E-5</v>
      </c>
      <c r="O920" s="129">
        <v>906</v>
      </c>
      <c r="P920" s="119">
        <v>9.07</v>
      </c>
      <c r="Q920" s="130">
        <v>1.09226539400902E-4</v>
      </c>
    </row>
    <row r="921" spans="3:17" x14ac:dyDescent="0.25">
      <c r="C921" s="129">
        <v>907</v>
      </c>
      <c r="D921" s="118">
        <v>9.08</v>
      </c>
      <c r="E921" s="130">
        <v>2.63528414315036E-5</v>
      </c>
      <c r="G921" s="129">
        <v>907</v>
      </c>
      <c r="H921" s="119">
        <v>9.08</v>
      </c>
      <c r="I921" s="130">
        <v>7.8950151135821097E-5</v>
      </c>
      <c r="K921" s="129">
        <v>907</v>
      </c>
      <c r="L921" s="119">
        <v>9.08</v>
      </c>
      <c r="M921" s="130">
        <v>5.9041313493318198E-5</v>
      </c>
      <c r="O921" s="129">
        <v>907</v>
      </c>
      <c r="P921" s="119">
        <v>9.08</v>
      </c>
      <c r="Q921" s="130">
        <v>1.0940543489186999E-4</v>
      </c>
    </row>
    <row r="922" spans="3:17" x14ac:dyDescent="0.25">
      <c r="C922" s="129">
        <v>908</v>
      </c>
      <c r="D922" s="118">
        <v>9.09</v>
      </c>
      <c r="E922" s="130">
        <v>2.63531558100295E-5</v>
      </c>
      <c r="G922" s="129">
        <v>908</v>
      </c>
      <c r="H922" s="119">
        <v>9.09</v>
      </c>
      <c r="I922" s="130">
        <v>7.8967202504269299E-5</v>
      </c>
      <c r="K922" s="129">
        <v>908</v>
      </c>
      <c r="L922" s="119">
        <v>9.09</v>
      </c>
      <c r="M922" s="130">
        <v>5.8996654786125998E-5</v>
      </c>
      <c r="O922" s="129">
        <v>908</v>
      </c>
      <c r="P922" s="119">
        <v>9.09</v>
      </c>
      <c r="Q922" s="130">
        <v>1.09580610005486E-4</v>
      </c>
    </row>
    <row r="923" spans="3:17" x14ac:dyDescent="0.25">
      <c r="C923" s="129">
        <v>909</v>
      </c>
      <c r="D923" s="118">
        <v>9.1</v>
      </c>
      <c r="E923" s="130">
        <v>2.63527293418306E-5</v>
      </c>
      <c r="G923" s="129">
        <v>909</v>
      </c>
      <c r="H923" s="119">
        <v>9.1</v>
      </c>
      <c r="I923" s="130">
        <v>7.89819597687996E-5</v>
      </c>
      <c r="K923" s="129">
        <v>909</v>
      </c>
      <c r="L923" s="119">
        <v>9.1</v>
      </c>
      <c r="M923" s="130">
        <v>5.89518878750749E-5</v>
      </c>
      <c r="O923" s="129">
        <v>909</v>
      </c>
      <c r="P923" s="119">
        <v>9.1</v>
      </c>
      <c r="Q923" s="130">
        <v>1.09752059145883E-4</v>
      </c>
    </row>
    <row r="924" spans="3:17" x14ac:dyDescent="0.25">
      <c r="C924" s="129">
        <v>910</v>
      </c>
      <c r="D924" s="118">
        <v>9.11</v>
      </c>
      <c r="E924" s="130">
        <v>2.6351526017961599E-5</v>
      </c>
      <c r="G924" s="129">
        <v>910</v>
      </c>
      <c r="H924" s="119">
        <v>9.11</v>
      </c>
      <c r="I924" s="130">
        <v>7.8994618820772697E-5</v>
      </c>
      <c r="K924" s="129">
        <v>910</v>
      </c>
      <c r="L924" s="119">
        <v>9.11</v>
      </c>
      <c r="M924" s="130">
        <v>5.8907014028694497E-5</v>
      </c>
      <c r="O924" s="129">
        <v>910</v>
      </c>
      <c r="P924" s="119">
        <v>9.11</v>
      </c>
      <c r="Q924" s="130">
        <v>1.0991977728481001E-4</v>
      </c>
    </row>
    <row r="925" spans="3:17" x14ac:dyDescent="0.25">
      <c r="C925" s="129">
        <v>911</v>
      </c>
      <c r="D925" s="118">
        <v>9.1199999999999992</v>
      </c>
      <c r="E925" s="130">
        <v>2.6349543414003199E-5</v>
      </c>
      <c r="G925" s="129">
        <v>911</v>
      </c>
      <c r="H925" s="119">
        <v>9.1199999999999992</v>
      </c>
      <c r="I925" s="130">
        <v>7.9004984126127003E-5</v>
      </c>
      <c r="K925" s="129">
        <v>911</v>
      </c>
      <c r="L925" s="119">
        <v>9.1199999999999992</v>
      </c>
      <c r="M925" s="130">
        <v>5.88620345069889E-5</v>
      </c>
      <c r="O925" s="129">
        <v>911</v>
      </c>
      <c r="P925" s="119">
        <v>9.1199999999999992</v>
      </c>
      <c r="Q925" s="130">
        <v>1.10113246406517E-4</v>
      </c>
    </row>
    <row r="926" spans="3:17" x14ac:dyDescent="0.25">
      <c r="C926" s="129">
        <v>912</v>
      </c>
      <c r="D926" s="118">
        <v>9.1300000000000008</v>
      </c>
      <c r="E926" s="130">
        <v>2.6346786508935201E-5</v>
      </c>
      <c r="G926" s="129">
        <v>912</v>
      </c>
      <c r="H926" s="119">
        <v>9.1300000000000008</v>
      </c>
      <c r="I926" s="130">
        <v>7.9013064757778604E-5</v>
      </c>
      <c r="K926" s="129">
        <v>912</v>
      </c>
      <c r="L926" s="119">
        <v>9.1300000000000008</v>
      </c>
      <c r="M926" s="130">
        <v>5.8816971960204501E-5</v>
      </c>
      <c r="O926" s="129">
        <v>912</v>
      </c>
      <c r="P926" s="119">
        <v>9.1300000000000008</v>
      </c>
      <c r="Q926" s="130">
        <v>1.10380644626808E-4</v>
      </c>
    </row>
    <row r="927" spans="3:17" x14ac:dyDescent="0.25">
      <c r="C927" s="129">
        <v>913</v>
      </c>
      <c r="D927" s="118">
        <v>9.14</v>
      </c>
      <c r="E927" s="130">
        <v>2.63432671237194E-5</v>
      </c>
      <c r="G927" s="129">
        <v>913</v>
      </c>
      <c r="H927" s="119">
        <v>9.14</v>
      </c>
      <c r="I927" s="130">
        <v>7.9019007735257296E-5</v>
      </c>
      <c r="K927" s="129">
        <v>913</v>
      </c>
      <c r="L927" s="119">
        <v>9.14</v>
      </c>
      <c r="M927" s="130">
        <v>5.8771840916855501E-5</v>
      </c>
      <c r="O927" s="129">
        <v>913</v>
      </c>
      <c r="P927" s="119">
        <v>9.14</v>
      </c>
      <c r="Q927" s="130">
        <v>1.10644826563023E-4</v>
      </c>
    </row>
    <row r="928" spans="3:17" x14ac:dyDescent="0.25">
      <c r="C928" s="129">
        <v>914</v>
      </c>
      <c r="D928" s="118">
        <v>9.15</v>
      </c>
      <c r="E928" s="130">
        <v>2.6339031864712301E-5</v>
      </c>
      <c r="G928" s="129">
        <v>914</v>
      </c>
      <c r="H928" s="119">
        <v>9.15</v>
      </c>
      <c r="I928" s="130">
        <v>7.90227672739125E-5</v>
      </c>
      <c r="K928" s="129">
        <v>914</v>
      </c>
      <c r="L928" s="119">
        <v>9.15</v>
      </c>
      <c r="M928" s="130">
        <v>5.8726607639746902E-5</v>
      </c>
      <c r="O928" s="129">
        <v>914</v>
      </c>
      <c r="P928" s="119">
        <v>9.15</v>
      </c>
      <c r="Q928" s="130">
        <v>1.1090577041546901E-4</v>
      </c>
    </row>
    <row r="929" spans="3:17" x14ac:dyDescent="0.25">
      <c r="C929" s="129">
        <v>915</v>
      </c>
      <c r="D929" s="118">
        <v>9.16</v>
      </c>
      <c r="E929" s="130">
        <v>2.63340373576729E-5</v>
      </c>
      <c r="G929" s="129">
        <v>915</v>
      </c>
      <c r="H929" s="119">
        <v>9.16</v>
      </c>
      <c r="I929" s="130">
        <v>7.9024269714834296E-5</v>
      </c>
      <c r="K929" s="129">
        <v>915</v>
      </c>
      <c r="L929" s="119">
        <v>9.16</v>
      </c>
      <c r="M929" s="130">
        <v>5.8681273356351399E-5</v>
      </c>
      <c r="O929" s="129">
        <v>915</v>
      </c>
      <c r="P929" s="119">
        <v>9.16</v>
      </c>
      <c r="Q929" s="130">
        <v>1.1116345503940499E-4</v>
      </c>
    </row>
    <row r="930" spans="3:17" x14ac:dyDescent="0.25">
      <c r="C930" s="129">
        <v>916</v>
      </c>
      <c r="D930" s="118">
        <v>9.17</v>
      </c>
      <c r="E930" s="130">
        <v>2.63282887769471E-5</v>
      </c>
      <c r="G930" s="129">
        <v>916</v>
      </c>
      <c r="H930" s="119">
        <v>9.17</v>
      </c>
      <c r="I930" s="130">
        <v>7.9023565875079398E-5</v>
      </c>
      <c r="K930" s="129">
        <v>916</v>
      </c>
      <c r="L930" s="119">
        <v>9.17</v>
      </c>
      <c r="M930" s="130">
        <v>5.8635839285827702E-5</v>
      </c>
      <c r="O930" s="129">
        <v>916</v>
      </c>
      <c r="P930" s="119">
        <v>9.17</v>
      </c>
      <c r="Q930" s="130">
        <v>1.11417859939622E-4</v>
      </c>
    </row>
    <row r="931" spans="3:17" x14ac:dyDescent="0.25">
      <c r="C931" s="129">
        <v>917</v>
      </c>
      <c r="D931" s="118">
        <v>9.18</v>
      </c>
      <c r="E931" s="130">
        <v>2.63217913428607E-5</v>
      </c>
      <c r="G931" s="129">
        <v>917</v>
      </c>
      <c r="H931" s="119">
        <v>9.18</v>
      </c>
      <c r="I931" s="130">
        <v>7.9020803599466795E-5</v>
      </c>
      <c r="K931" s="129">
        <v>917</v>
      </c>
      <c r="L931" s="119">
        <v>9.18</v>
      </c>
      <c r="M931" s="130">
        <v>5.85903066390656E-5</v>
      </c>
      <c r="O931" s="129">
        <v>917</v>
      </c>
      <c r="P931" s="119">
        <v>9.18</v>
      </c>
      <c r="Q931" s="130">
        <v>1.11668965264981E-4</v>
      </c>
    </row>
    <row r="932" spans="3:17" x14ac:dyDescent="0.25">
      <c r="C932" s="129">
        <v>918</v>
      </c>
      <c r="D932" s="118">
        <v>9.19</v>
      </c>
      <c r="E932" s="130">
        <v>2.63145711751523E-5</v>
      </c>
      <c r="G932" s="129">
        <v>918</v>
      </c>
      <c r="H932" s="119">
        <v>9.19</v>
      </c>
      <c r="I932" s="130">
        <v>7.90158130080123E-5</v>
      </c>
      <c r="K932" s="129">
        <v>918</v>
      </c>
      <c r="L932" s="119">
        <v>9.19</v>
      </c>
      <c r="M932" s="130">
        <v>5.8544676618730602E-5</v>
      </c>
      <c r="O932" s="129">
        <v>918</v>
      </c>
      <c r="P932" s="119">
        <v>9.19</v>
      </c>
      <c r="Q932" s="130">
        <v>1.11916751802903E-4</v>
      </c>
    </row>
    <row r="933" spans="3:17" x14ac:dyDescent="0.25">
      <c r="C933" s="129">
        <v>919</v>
      </c>
      <c r="D933" s="118">
        <v>9.1999999999999993</v>
      </c>
      <c r="E933" s="130">
        <v>2.6306646527375699E-5</v>
      </c>
      <c r="G933" s="129">
        <v>919</v>
      </c>
      <c r="H933" s="119">
        <v>9.1999999999999993</v>
      </c>
      <c r="I933" s="130">
        <v>7.9008604147463298E-5</v>
      </c>
      <c r="K933" s="129">
        <v>919</v>
      </c>
      <c r="L933" s="119">
        <v>9.1999999999999993</v>
      </c>
      <c r="M933" s="130">
        <v>5.8498950419303603E-5</v>
      </c>
      <c r="O933" s="129">
        <v>919</v>
      </c>
      <c r="P933" s="119">
        <v>9.1999999999999993</v>
      </c>
      <c r="Q933" s="130">
        <v>1.12161205347613E-4</v>
      </c>
    </row>
    <row r="934" spans="3:17" x14ac:dyDescent="0.25">
      <c r="C934" s="129">
        <v>920</v>
      </c>
      <c r="D934" s="118">
        <v>9.2100000000000009</v>
      </c>
      <c r="E934" s="130">
        <v>2.6297988730284701E-5</v>
      </c>
      <c r="G934" s="129">
        <v>920</v>
      </c>
      <c r="H934" s="119">
        <v>9.2100000000000009</v>
      </c>
      <c r="I934" s="130">
        <v>7.8999354809345106E-5</v>
      </c>
      <c r="K934" s="129">
        <v>920</v>
      </c>
      <c r="L934" s="119">
        <v>9.2100000000000009</v>
      </c>
      <c r="M934" s="130">
        <v>5.8453129227127301E-5</v>
      </c>
      <c r="O934" s="129">
        <v>920</v>
      </c>
      <c r="P934" s="119">
        <v>9.2100000000000009</v>
      </c>
      <c r="Q934" s="130">
        <v>1.1240230857518199E-4</v>
      </c>
    </row>
    <row r="935" spans="3:17" x14ac:dyDescent="0.25">
      <c r="C935" s="129">
        <v>921</v>
      </c>
      <c r="D935" s="118">
        <v>9.2200000000000006</v>
      </c>
      <c r="E935" s="130">
        <v>2.6288603167921499E-5</v>
      </c>
      <c r="G935" s="129">
        <v>921</v>
      </c>
      <c r="H935" s="119">
        <v>9.2200000000000006</v>
      </c>
      <c r="I935" s="130">
        <v>7.8987959665839099E-5</v>
      </c>
      <c r="K935" s="129">
        <v>921</v>
      </c>
      <c r="L935" s="119">
        <v>9.2200000000000006</v>
      </c>
      <c r="M935" s="130">
        <v>5.8407214220449002E-5</v>
      </c>
      <c r="O935" s="129">
        <v>921</v>
      </c>
      <c r="P935" s="119">
        <v>9.2200000000000006</v>
      </c>
      <c r="Q935" s="130">
        <v>1.12640039478991E-4</v>
      </c>
    </row>
    <row r="936" spans="3:17" x14ac:dyDescent="0.25">
      <c r="C936" s="129">
        <v>922</v>
      </c>
      <c r="D936" s="118">
        <v>9.23</v>
      </c>
      <c r="E936" s="130">
        <v>2.62784952625547E-5</v>
      </c>
      <c r="G936" s="129">
        <v>922</v>
      </c>
      <c r="H936" s="119">
        <v>9.23</v>
      </c>
      <c r="I936" s="130">
        <v>7.8974376525996396E-5</v>
      </c>
      <c r="K936" s="129">
        <v>922</v>
      </c>
      <c r="L936" s="119">
        <v>9.23</v>
      </c>
      <c r="M936" s="130">
        <v>5.8361206569461703E-5</v>
      </c>
      <c r="O936" s="129">
        <v>922</v>
      </c>
      <c r="P936" s="119">
        <v>9.23</v>
      </c>
      <c r="Q936" s="130">
        <v>1.12874381365257E-4</v>
      </c>
    </row>
    <row r="937" spans="3:17" x14ac:dyDescent="0.25">
      <c r="C937" s="129">
        <v>923</v>
      </c>
      <c r="D937" s="118">
        <v>9.24</v>
      </c>
      <c r="E937" s="130">
        <v>2.6267704660585E-5</v>
      </c>
      <c r="G937" s="129">
        <v>923</v>
      </c>
      <c r="H937" s="119">
        <v>9.24</v>
      </c>
      <c r="I937" s="130">
        <v>7.8958691944774195E-5</v>
      </c>
      <c r="K937" s="129">
        <v>923</v>
      </c>
      <c r="L937" s="119">
        <v>9.24</v>
      </c>
      <c r="M937" s="130">
        <v>5.8315107436347802E-5</v>
      </c>
      <c r="O937" s="129">
        <v>923</v>
      </c>
      <c r="P937" s="119">
        <v>9.24</v>
      </c>
      <c r="Q937" s="130">
        <v>1.1310531815056301E-4</v>
      </c>
    </row>
    <row r="938" spans="3:17" x14ac:dyDescent="0.25">
      <c r="C938" s="129">
        <v>924</v>
      </c>
      <c r="D938" s="118">
        <v>9.25</v>
      </c>
      <c r="E938" s="130">
        <v>2.62562225687361E-5</v>
      </c>
      <c r="G938" s="129">
        <v>924</v>
      </c>
      <c r="H938" s="119">
        <v>9.25</v>
      </c>
      <c r="I938" s="130">
        <v>7.89409838114057E-5</v>
      </c>
      <c r="K938" s="129">
        <v>924</v>
      </c>
      <c r="L938" s="119">
        <v>9.25</v>
      </c>
      <c r="M938" s="130">
        <v>5.8268917975323697E-5</v>
      </c>
      <c r="O938" s="129">
        <v>924</v>
      </c>
      <c r="P938" s="119">
        <v>9.25</v>
      </c>
      <c r="Q938" s="130">
        <v>1.13332834356135E-4</v>
      </c>
    </row>
    <row r="939" spans="3:17" x14ac:dyDescent="0.25">
      <c r="C939" s="129">
        <v>925</v>
      </c>
      <c r="D939" s="118">
        <v>9.26</v>
      </c>
      <c r="E939" s="130">
        <v>2.6244034376269001E-5</v>
      </c>
      <c r="G939" s="129">
        <v>925</v>
      </c>
      <c r="H939" s="119">
        <v>9.26</v>
      </c>
      <c r="I939" s="130">
        <v>7.8921118968983603E-5</v>
      </c>
      <c r="K939" s="129">
        <v>925</v>
      </c>
      <c r="L939" s="119">
        <v>9.26</v>
      </c>
      <c r="M939" s="130">
        <v>5.8222639332681603E-5</v>
      </c>
      <c r="O939" s="129">
        <v>925</v>
      </c>
      <c r="P939" s="119">
        <v>9.26</v>
      </c>
      <c r="Q939" s="130">
        <v>1.13556915102088E-4</v>
      </c>
    </row>
    <row r="940" spans="3:17" x14ac:dyDescent="0.25">
      <c r="C940" s="129">
        <v>926</v>
      </c>
      <c r="D940" s="118">
        <v>9.27</v>
      </c>
      <c r="E940" s="130">
        <v>2.6231145639686698E-5</v>
      </c>
      <c r="G940" s="129">
        <v>926</v>
      </c>
      <c r="H940" s="119">
        <v>9.27</v>
      </c>
      <c r="I940" s="130">
        <v>7.8899108285645998E-5</v>
      </c>
      <c r="K940" s="129">
        <v>926</v>
      </c>
      <c r="L940" s="119">
        <v>9.27</v>
      </c>
      <c r="M940" s="130">
        <v>5.8176272646829403E-5</v>
      </c>
      <c r="O940" s="129">
        <v>926</v>
      </c>
      <c r="P940" s="119">
        <v>9.27</v>
      </c>
      <c r="Q940" s="130">
        <v>1.13777546101641E-4</v>
      </c>
    </row>
    <row r="941" spans="3:17" x14ac:dyDescent="0.25">
      <c r="C941" s="129">
        <v>927</v>
      </c>
      <c r="D941" s="118">
        <v>9.2799999999999994</v>
      </c>
      <c r="E941" s="130">
        <v>2.6217561946502901E-5</v>
      </c>
      <c r="G941" s="129">
        <v>927</v>
      </c>
      <c r="H941" s="119">
        <v>9.2799999999999994</v>
      </c>
      <c r="I941" s="130">
        <v>7.8875167973163597E-5</v>
      </c>
      <c r="K941" s="129">
        <v>927</v>
      </c>
      <c r="L941" s="119">
        <v>9.2799999999999994</v>
      </c>
      <c r="M941" s="130">
        <v>5.8129819048337798E-5</v>
      </c>
      <c r="O941" s="129">
        <v>927</v>
      </c>
      <c r="P941" s="119">
        <v>9.2799999999999994</v>
      </c>
      <c r="Q941" s="130">
        <v>1.13994713655316E-4</v>
      </c>
    </row>
    <row r="942" spans="3:17" x14ac:dyDescent="0.25">
      <c r="C942" s="129">
        <v>928</v>
      </c>
      <c r="D942" s="118">
        <v>9.2899999999999991</v>
      </c>
      <c r="E942" s="130">
        <v>2.6203335097572699E-5</v>
      </c>
      <c r="G942" s="129">
        <v>928</v>
      </c>
      <c r="H942" s="119">
        <v>9.2899999999999991</v>
      </c>
      <c r="I942" s="130">
        <v>7.8849116776982795E-5</v>
      </c>
      <c r="K942" s="129">
        <v>928</v>
      </c>
      <c r="L942" s="119">
        <v>9.2899999999999991</v>
      </c>
      <c r="M942" s="130">
        <v>5.8083279659980597E-5</v>
      </c>
      <c r="O942" s="129">
        <v>928</v>
      </c>
      <c r="P942" s="119">
        <v>9.2899999999999991</v>
      </c>
      <c r="Q942" s="130">
        <v>1.1420840464510899E-4</v>
      </c>
    </row>
    <row r="943" spans="3:17" x14ac:dyDescent="0.25">
      <c r="C943" s="129">
        <v>929</v>
      </c>
      <c r="D943" s="118">
        <v>9.3000000000000007</v>
      </c>
      <c r="E943" s="130">
        <v>2.6188431778240299E-5</v>
      </c>
      <c r="G943" s="129">
        <v>929</v>
      </c>
      <c r="H943" s="119">
        <v>9.3000000000000007</v>
      </c>
      <c r="I943" s="130">
        <v>7.8820952271052398E-5</v>
      </c>
      <c r="K943" s="129">
        <v>929</v>
      </c>
      <c r="L943" s="119">
        <v>9.3000000000000007</v>
      </c>
      <c r="M943" s="130">
        <v>5.8036655596776199E-5</v>
      </c>
      <c r="O943" s="129">
        <v>929</v>
      </c>
      <c r="P943" s="119">
        <v>9.3000000000000007</v>
      </c>
      <c r="Q943" s="130">
        <v>1.14418606528649E-4</v>
      </c>
    </row>
    <row r="944" spans="3:17" x14ac:dyDescent="0.25">
      <c r="C944" s="129">
        <v>930</v>
      </c>
      <c r="D944" s="118">
        <v>9.31</v>
      </c>
      <c r="E944" s="130">
        <v>2.6172850178320701E-5</v>
      </c>
      <c r="G944" s="129">
        <v>930</v>
      </c>
      <c r="H944" s="119">
        <v>9.31</v>
      </c>
      <c r="I944" s="130">
        <v>7.8790802418625993E-5</v>
      </c>
      <c r="K944" s="129">
        <v>930</v>
      </c>
      <c r="L944" s="119">
        <v>9.31</v>
      </c>
      <c r="M944" s="130">
        <v>5.79899479660314E-5</v>
      </c>
      <c r="O944" s="129">
        <v>930</v>
      </c>
      <c r="P944" s="119">
        <v>9.31</v>
      </c>
      <c r="Q944" s="130">
        <v>1.1462530733332601E-4</v>
      </c>
    </row>
    <row r="945" spans="3:17" x14ac:dyDescent="0.25">
      <c r="C945" s="129">
        <v>931</v>
      </c>
      <c r="D945" s="118">
        <v>9.32</v>
      </c>
      <c r="E945" s="130">
        <v>2.6156595992179299E-5</v>
      </c>
      <c r="G945" s="129">
        <v>931</v>
      </c>
      <c r="H945" s="119">
        <v>9.32</v>
      </c>
      <c r="I945" s="130">
        <v>7.8809498459050495E-5</v>
      </c>
      <c r="K945" s="129">
        <v>931</v>
      </c>
      <c r="L945" s="119">
        <v>9.32</v>
      </c>
      <c r="M945" s="130">
        <v>5.7943157867383598E-5</v>
      </c>
      <c r="O945" s="129">
        <v>931</v>
      </c>
      <c r="P945" s="119">
        <v>9.32</v>
      </c>
      <c r="Q945" s="130">
        <v>1.14828495650419E-4</v>
      </c>
    </row>
    <row r="946" spans="3:17" x14ac:dyDescent="0.25">
      <c r="C946" s="129">
        <v>932</v>
      </c>
      <c r="D946" s="118">
        <v>9.33</v>
      </c>
      <c r="E946" s="130">
        <v>2.6139678334113399E-5</v>
      </c>
      <c r="G946" s="129">
        <v>932</v>
      </c>
      <c r="H946" s="119">
        <v>9.33</v>
      </c>
      <c r="I946" s="130">
        <v>7.8876056736263306E-5</v>
      </c>
      <c r="K946" s="129">
        <v>932</v>
      </c>
      <c r="L946" s="119">
        <v>9.33</v>
      </c>
      <c r="M946" s="130">
        <v>5.7896286392840801E-5</v>
      </c>
      <c r="O946" s="129">
        <v>932</v>
      </c>
      <c r="P946" s="119">
        <v>9.33</v>
      </c>
      <c r="Q946" s="130">
        <v>1.1502816062919701E-4</v>
      </c>
    </row>
    <row r="947" spans="3:17" x14ac:dyDescent="0.25">
      <c r="C947" s="129">
        <v>933</v>
      </c>
      <c r="D947" s="118">
        <v>9.34</v>
      </c>
      <c r="E947" s="130">
        <v>2.6122149055291799E-5</v>
      </c>
      <c r="G947" s="129">
        <v>933</v>
      </c>
      <c r="H947" s="119">
        <v>9.34</v>
      </c>
      <c r="I947" s="130">
        <v>7.8940444164363194E-5</v>
      </c>
      <c r="K947" s="129">
        <v>933</v>
      </c>
      <c r="L947" s="119">
        <v>9.34</v>
      </c>
      <c r="M947" s="130">
        <v>5.7849334626827598E-5</v>
      </c>
      <c r="O947" s="129">
        <v>933</v>
      </c>
      <c r="P947" s="119">
        <v>9.34</v>
      </c>
      <c r="Q947" s="130">
        <v>1.15224291971012E-4</v>
      </c>
    </row>
    <row r="948" spans="3:17" x14ac:dyDescent="0.25">
      <c r="C948" s="129">
        <v>934</v>
      </c>
      <c r="D948" s="118">
        <v>9.35</v>
      </c>
      <c r="E948" s="130">
        <v>2.61039641406728E-5</v>
      </c>
      <c r="G948" s="129">
        <v>934</v>
      </c>
      <c r="H948" s="119">
        <v>9.35</v>
      </c>
      <c r="I948" s="130">
        <v>7.9002537108204796E-5</v>
      </c>
      <c r="K948" s="129">
        <v>934</v>
      </c>
      <c r="L948" s="119">
        <v>9.35</v>
      </c>
      <c r="M948" s="130">
        <v>5.7802303646220702E-5</v>
      </c>
      <c r="O948" s="129">
        <v>934</v>
      </c>
      <c r="P948" s="119">
        <v>9.35</v>
      </c>
      <c r="Q948" s="130">
        <v>1.15416879923385E-4</v>
      </c>
    </row>
    <row r="949" spans="3:17" x14ac:dyDescent="0.25">
      <c r="C949" s="129">
        <v>935</v>
      </c>
      <c r="D949" s="118">
        <v>9.36</v>
      </c>
      <c r="E949" s="130">
        <v>2.6085129371094399E-5</v>
      </c>
      <c r="G949" s="129">
        <v>935</v>
      </c>
      <c r="H949" s="119">
        <v>9.36</v>
      </c>
      <c r="I949" s="130">
        <v>7.9062342002410302E-5</v>
      </c>
      <c r="K949" s="129">
        <v>935</v>
      </c>
      <c r="L949" s="119">
        <v>9.36</v>
      </c>
      <c r="M949" s="130">
        <v>5.7755194520398499E-5</v>
      </c>
      <c r="O949" s="129">
        <v>935</v>
      </c>
      <c r="P949" s="119">
        <v>9.36</v>
      </c>
      <c r="Q949" s="130">
        <v>1.15605915274077E-4</v>
      </c>
    </row>
    <row r="950" spans="3:17" x14ac:dyDescent="0.25">
      <c r="C950" s="129">
        <v>936</v>
      </c>
      <c r="D950" s="118">
        <v>9.3699999999999992</v>
      </c>
      <c r="E950" s="130">
        <v>2.60656505467317E-5</v>
      </c>
      <c r="G950" s="129">
        <v>936</v>
      </c>
      <c r="H950" s="119">
        <v>9.3699999999999992</v>
      </c>
      <c r="I950" s="130">
        <v>7.9120043916221504E-5</v>
      </c>
      <c r="K950" s="129">
        <v>936</v>
      </c>
      <c r="L950" s="119">
        <v>9.3699999999999992</v>
      </c>
      <c r="M950" s="130">
        <v>5.7708008311276503E-5</v>
      </c>
      <c r="O950" s="129">
        <v>936</v>
      </c>
      <c r="P950" s="119">
        <v>9.3699999999999992</v>
      </c>
      <c r="Q950" s="130">
        <v>1.15791389345157E-4</v>
      </c>
    </row>
    <row r="951" spans="3:17" x14ac:dyDescent="0.25">
      <c r="C951" s="129">
        <v>937</v>
      </c>
      <c r="D951" s="118">
        <v>9.3800000000000008</v>
      </c>
      <c r="E951" s="130">
        <v>2.6045545469244201E-5</v>
      </c>
      <c r="G951" s="129">
        <v>937</v>
      </c>
      <c r="H951" s="119">
        <v>9.3800000000000008</v>
      </c>
      <c r="I951" s="130">
        <v>7.9175495705655993E-5</v>
      </c>
      <c r="K951" s="129">
        <v>937</v>
      </c>
      <c r="L951" s="119">
        <v>9.3800000000000008</v>
      </c>
      <c r="M951" s="130">
        <v>5.7660746073350899E-5</v>
      </c>
      <c r="O951" s="129">
        <v>937</v>
      </c>
      <c r="P951" s="119">
        <v>9.3800000000000008</v>
      </c>
      <c r="Q951" s="130">
        <v>1.15973293987061E-4</v>
      </c>
    </row>
    <row r="952" spans="3:17" x14ac:dyDescent="0.25">
      <c r="C952" s="129">
        <v>938</v>
      </c>
      <c r="D952" s="118">
        <v>9.39</v>
      </c>
      <c r="E952" s="130">
        <v>2.6024848053840701E-5</v>
      </c>
      <c r="G952" s="129">
        <v>938</v>
      </c>
      <c r="H952" s="119">
        <v>9.39</v>
      </c>
      <c r="I952" s="130">
        <v>7.9228679446230297E-5</v>
      </c>
      <c r="K952" s="129">
        <v>938</v>
      </c>
      <c r="L952" s="119">
        <v>9.39</v>
      </c>
      <c r="M952" s="130">
        <v>5.7613408853741497E-5</v>
      </c>
      <c r="O952" s="129">
        <v>938</v>
      </c>
      <c r="P952" s="119">
        <v>9.39</v>
      </c>
      <c r="Q952" s="130">
        <v>1.16151621572648E-4</v>
      </c>
    </row>
    <row r="953" spans="3:17" x14ac:dyDescent="0.25">
      <c r="C953" s="129">
        <v>939</v>
      </c>
      <c r="D953" s="118">
        <v>9.4</v>
      </c>
      <c r="E953" s="130">
        <v>2.6003523798547801E-5</v>
      </c>
      <c r="G953" s="129">
        <v>939</v>
      </c>
      <c r="H953" s="119">
        <v>9.4</v>
      </c>
      <c r="I953" s="130">
        <v>7.9279687913150595E-5</v>
      </c>
      <c r="K953" s="129">
        <v>939</v>
      </c>
      <c r="L953" s="119">
        <v>9.4</v>
      </c>
      <c r="M953" s="130">
        <v>5.7565997692229798E-5</v>
      </c>
      <c r="O953" s="129">
        <v>939</v>
      </c>
      <c r="P953" s="119">
        <v>9.4</v>
      </c>
      <c r="Q953" s="130">
        <v>1.16326368520709E-4</v>
      </c>
    </row>
    <row r="954" spans="3:17" x14ac:dyDescent="0.25">
      <c r="C954" s="129">
        <v>940</v>
      </c>
      <c r="D954" s="118">
        <v>9.41</v>
      </c>
      <c r="E954" s="130">
        <v>2.5981578566216001E-5</v>
      </c>
      <c r="G954" s="129">
        <v>940</v>
      </c>
      <c r="H954" s="119">
        <v>9.41</v>
      </c>
      <c r="I954" s="130">
        <v>7.93285605081565E-5</v>
      </c>
      <c r="K954" s="129">
        <v>940</v>
      </c>
      <c r="L954" s="119">
        <v>9.41</v>
      </c>
      <c r="M954" s="130">
        <v>5.7518513621303502E-5</v>
      </c>
      <c r="O954" s="129">
        <v>940</v>
      </c>
      <c r="P954" s="119">
        <v>9.41</v>
      </c>
      <c r="Q954" s="130">
        <v>1.16497538867453E-4</v>
      </c>
    </row>
    <row r="955" spans="3:17" x14ac:dyDescent="0.25">
      <c r="C955" s="129">
        <v>941</v>
      </c>
      <c r="D955" s="118">
        <v>9.42</v>
      </c>
      <c r="E955" s="130">
        <v>2.59590182332253E-5</v>
      </c>
      <c r="G955" s="129">
        <v>941</v>
      </c>
      <c r="H955" s="119">
        <v>9.42</v>
      </c>
      <c r="I955" s="130">
        <v>7.9375186371996305E-5</v>
      </c>
      <c r="K955" s="129">
        <v>941</v>
      </c>
      <c r="L955" s="119">
        <v>9.42</v>
      </c>
      <c r="M955" s="130">
        <v>5.7470957666194403E-5</v>
      </c>
      <c r="O955" s="129">
        <v>941</v>
      </c>
      <c r="P955" s="119">
        <v>9.42</v>
      </c>
      <c r="Q955" s="130">
        <v>1.16665114761944E-4</v>
      </c>
    </row>
    <row r="956" spans="3:17" x14ac:dyDescent="0.25">
      <c r="C956" s="129">
        <v>942</v>
      </c>
      <c r="D956" s="118">
        <v>9.43</v>
      </c>
      <c r="E956" s="130">
        <v>2.59358665178196E-5</v>
      </c>
      <c r="G956" s="129">
        <v>942</v>
      </c>
      <c r="H956" s="119">
        <v>9.43</v>
      </c>
      <c r="I956" s="130">
        <v>7.9419573000734405E-5</v>
      </c>
      <c r="K956" s="129">
        <v>942</v>
      </c>
      <c r="L956" s="119">
        <v>9.43</v>
      </c>
      <c r="M956" s="130">
        <v>5.7423330844921902E-5</v>
      </c>
      <c r="O956" s="129">
        <v>942</v>
      </c>
      <c r="P956" s="119">
        <v>9.43</v>
      </c>
      <c r="Q956" s="130">
        <v>1.1682909397680599E-4</v>
      </c>
    </row>
    <row r="957" spans="3:17" x14ac:dyDescent="0.25">
      <c r="C957" s="129">
        <v>943</v>
      </c>
      <c r="D957" s="118">
        <v>9.44</v>
      </c>
      <c r="E957" s="130">
        <v>2.5912144771703E-5</v>
      </c>
      <c r="G957" s="129">
        <v>943</v>
      </c>
      <c r="H957" s="119">
        <v>9.44</v>
      </c>
      <c r="I957" s="130">
        <v>7.9461928827623799E-5</v>
      </c>
      <c r="K957" s="129">
        <v>943</v>
      </c>
      <c r="L957" s="119">
        <v>9.44</v>
      </c>
      <c r="M957" s="130">
        <v>5.7375634168331603E-5</v>
      </c>
      <c r="O957" s="129">
        <v>943</v>
      </c>
      <c r="P957" s="119">
        <v>9.44</v>
      </c>
      <c r="Q957" s="130">
        <v>1.1698947474849999E-4</v>
      </c>
    </row>
    <row r="958" spans="3:17" x14ac:dyDescent="0.25">
      <c r="C958" s="129">
        <v>944</v>
      </c>
      <c r="D958" s="118">
        <v>9.4499999999999993</v>
      </c>
      <c r="E958" s="130">
        <v>2.5887825320254699E-5</v>
      </c>
      <c r="G958" s="129">
        <v>944</v>
      </c>
      <c r="H958" s="119">
        <v>9.4499999999999993</v>
      </c>
      <c r="I958" s="130">
        <v>7.9502063760107802E-5</v>
      </c>
      <c r="K958" s="129">
        <v>944</v>
      </c>
      <c r="L958" s="119">
        <v>9.4499999999999993</v>
      </c>
      <c r="M958" s="130">
        <v>5.7327868640139E-5</v>
      </c>
      <c r="O958" s="129">
        <v>944</v>
      </c>
      <c r="P958" s="119">
        <v>9.4499999999999993</v>
      </c>
      <c r="Q958" s="130">
        <v>1.17146255771602E-4</v>
      </c>
    </row>
    <row r="959" spans="3:17" x14ac:dyDescent="0.25">
      <c r="C959" s="129">
        <v>945</v>
      </c>
      <c r="D959" s="118">
        <v>9.4600000000000009</v>
      </c>
      <c r="E959" s="130">
        <v>2.58629140806142E-5</v>
      </c>
      <c r="G959" s="129">
        <v>945</v>
      </c>
      <c r="H959" s="119">
        <v>9.4600000000000009</v>
      </c>
      <c r="I959" s="130">
        <v>7.9539982426389194E-5</v>
      </c>
      <c r="K959" s="129">
        <v>945</v>
      </c>
      <c r="L959" s="119">
        <v>9.4600000000000009</v>
      </c>
      <c r="M959" s="130">
        <v>5.7280052209540701E-5</v>
      </c>
      <c r="O959" s="129">
        <v>945</v>
      </c>
      <c r="P959" s="119">
        <v>9.4600000000000009</v>
      </c>
      <c r="Q959" s="130">
        <v>1.17299436193111E-4</v>
      </c>
    </row>
    <row r="960" spans="3:17" x14ac:dyDescent="0.25">
      <c r="C960" s="129">
        <v>946</v>
      </c>
      <c r="D960" s="118">
        <v>9.4700000000000006</v>
      </c>
      <c r="E960" s="130">
        <v>2.5837416978109098E-5</v>
      </c>
      <c r="G960" s="129">
        <v>946</v>
      </c>
      <c r="H960" s="119">
        <v>9.4700000000000006</v>
      </c>
      <c r="I960" s="130">
        <v>7.9575808375573399E-5</v>
      </c>
      <c r="K960" s="129">
        <v>946</v>
      </c>
      <c r="L960" s="119">
        <v>9.4700000000000006</v>
      </c>
      <c r="M960" s="130">
        <v>5.7232202767912097E-5</v>
      </c>
      <c r="O960" s="129">
        <v>946</v>
      </c>
      <c r="P960" s="119">
        <v>9.4700000000000006</v>
      </c>
      <c r="Q960" s="130">
        <v>1.17449015606735E-4</v>
      </c>
    </row>
    <row r="961" spans="3:17" x14ac:dyDescent="0.25">
      <c r="C961" s="129">
        <v>947</v>
      </c>
      <c r="D961" s="118">
        <v>9.48</v>
      </c>
      <c r="E961" s="130">
        <v>2.5811360472307302E-5</v>
      </c>
      <c r="G961" s="129">
        <v>947</v>
      </c>
      <c r="H961" s="119">
        <v>9.48</v>
      </c>
      <c r="I961" s="130">
        <v>7.9609522771429596E-5</v>
      </c>
      <c r="K961" s="129">
        <v>947</v>
      </c>
      <c r="L961" s="119">
        <v>9.48</v>
      </c>
      <c r="M961" s="130">
        <v>5.7184287180928797E-5</v>
      </c>
      <c r="O961" s="129">
        <v>947</v>
      </c>
      <c r="P961" s="119">
        <v>9.48</v>
      </c>
      <c r="Q961" s="130">
        <v>1.1759499404720899E-4</v>
      </c>
    </row>
    <row r="962" spans="3:17" x14ac:dyDescent="0.25">
      <c r="C962" s="129">
        <v>948</v>
      </c>
      <c r="D962" s="118">
        <v>9.49</v>
      </c>
      <c r="E962" s="130">
        <v>2.5784759549117001E-5</v>
      </c>
      <c r="G962" s="129">
        <v>948</v>
      </c>
      <c r="H962" s="119">
        <v>9.49</v>
      </c>
      <c r="I962" s="130">
        <v>7.9641045012380805E-5</v>
      </c>
      <c r="K962" s="129">
        <v>948</v>
      </c>
      <c r="L962" s="119">
        <v>9.49</v>
      </c>
      <c r="M962" s="130">
        <v>5.7136306425294199E-5</v>
      </c>
      <c r="O962" s="129">
        <v>948</v>
      </c>
      <c r="P962" s="119">
        <v>9.49</v>
      </c>
      <c r="Q962" s="130">
        <v>1.17737371984605E-4</v>
      </c>
    </row>
    <row r="963" spans="3:17" x14ac:dyDescent="0.25">
      <c r="C963" s="129">
        <v>949</v>
      </c>
      <c r="D963" s="118">
        <v>9.5</v>
      </c>
      <c r="E963" s="130">
        <v>2.57575902616005E-5</v>
      </c>
      <c r="G963" s="129">
        <v>949</v>
      </c>
      <c r="H963" s="119">
        <v>9.5</v>
      </c>
      <c r="I963" s="130">
        <v>7.9670416625296099E-5</v>
      </c>
      <c r="K963" s="129">
        <v>949</v>
      </c>
      <c r="L963" s="119">
        <v>9.5</v>
      </c>
      <c r="M963" s="130">
        <v>5.70882614707781E-5</v>
      </c>
      <c r="O963" s="129">
        <v>949</v>
      </c>
      <c r="P963" s="119">
        <v>9.5</v>
      </c>
      <c r="Q963" s="130">
        <v>1.1787615031865501E-4</v>
      </c>
    </row>
    <row r="964" spans="3:17" x14ac:dyDescent="0.25">
      <c r="C964" s="129">
        <v>950</v>
      </c>
      <c r="D964" s="118">
        <v>9.51</v>
      </c>
      <c r="E964" s="130">
        <v>2.5729858555727801E-5</v>
      </c>
      <c r="G964" s="129">
        <v>950</v>
      </c>
      <c r="H964" s="119">
        <v>9.51</v>
      </c>
      <c r="I964" s="130">
        <v>7.9697784115459201E-5</v>
      </c>
      <c r="K964" s="129">
        <v>950</v>
      </c>
      <c r="L964" s="119">
        <v>9.51</v>
      </c>
      <c r="M964" s="130">
        <v>5.7040153280253903E-5</v>
      </c>
      <c r="O964" s="129">
        <v>950</v>
      </c>
      <c r="P964" s="119">
        <v>9.51</v>
      </c>
      <c r="Q964" s="130">
        <v>1.18011330373091E-4</v>
      </c>
    </row>
    <row r="965" spans="3:17" x14ac:dyDescent="0.25">
      <c r="C965" s="129">
        <v>951</v>
      </c>
      <c r="D965" s="118">
        <v>9.52</v>
      </c>
      <c r="E965" s="130">
        <v>2.57015703807593E-5</v>
      </c>
      <c r="G965" s="129">
        <v>951</v>
      </c>
      <c r="H965" s="119">
        <v>9.52</v>
      </c>
      <c r="I965" s="130">
        <v>7.9722984633208701E-5</v>
      </c>
      <c r="K965" s="129">
        <v>951</v>
      </c>
      <c r="L965" s="119">
        <v>9.52</v>
      </c>
      <c r="M965" s="130">
        <v>5.6991982809742298E-5</v>
      </c>
      <c r="O965" s="129">
        <v>951</v>
      </c>
      <c r="P965" s="119">
        <v>9.52</v>
      </c>
      <c r="Q965" s="130">
        <v>1.1814291388999001E-4</v>
      </c>
    </row>
    <row r="966" spans="3:17" x14ac:dyDescent="0.25">
      <c r="C966" s="129">
        <v>952</v>
      </c>
      <c r="D966" s="118">
        <v>9.5299999999999994</v>
      </c>
      <c r="E966" s="130">
        <v>2.5672751403290999E-5</v>
      </c>
      <c r="G966" s="129">
        <v>952</v>
      </c>
      <c r="H966" s="119">
        <v>9.5299999999999994</v>
      </c>
      <c r="I966" s="130">
        <v>7.9746026950668793E-5</v>
      </c>
      <c r="K966" s="129">
        <v>952</v>
      </c>
      <c r="L966" s="119">
        <v>9.5299999999999994</v>
      </c>
      <c r="M966" s="130">
        <v>5.6943751008448999E-5</v>
      </c>
      <c r="O966" s="129">
        <v>952</v>
      </c>
      <c r="P966" s="119">
        <v>9.5299999999999994</v>
      </c>
      <c r="Q966" s="130">
        <v>1.18270903024128E-4</v>
      </c>
    </row>
    <row r="967" spans="3:17" x14ac:dyDescent="0.25">
      <c r="C967" s="129">
        <v>953</v>
      </c>
      <c r="D967" s="118">
        <v>9.5399999999999991</v>
      </c>
      <c r="E967" s="130">
        <v>2.5643417174692501E-5</v>
      </c>
      <c r="G967" s="129">
        <v>953</v>
      </c>
      <c r="H967" s="119">
        <v>9.5399999999999991</v>
      </c>
      <c r="I967" s="130">
        <v>7.9767077436334306E-5</v>
      </c>
      <c r="K967" s="129">
        <v>953</v>
      </c>
      <c r="L967" s="119">
        <v>9.5399999999999991</v>
      </c>
      <c r="M967" s="130">
        <v>5.6895458818802799E-5</v>
      </c>
      <c r="O967" s="129">
        <v>953</v>
      </c>
      <c r="P967" s="119">
        <v>9.5399999999999991</v>
      </c>
      <c r="Q967" s="130">
        <v>1.1839530033736301E-4</v>
      </c>
    </row>
    <row r="968" spans="3:17" x14ac:dyDescent="0.25">
      <c r="C968" s="129">
        <v>954</v>
      </c>
      <c r="D968" s="118">
        <v>9.5500000000000007</v>
      </c>
      <c r="E968" s="130">
        <v>2.56135440080319E-5</v>
      </c>
      <c r="G968" s="129">
        <v>954</v>
      </c>
      <c r="H968" s="119">
        <v>9.5500000000000007</v>
      </c>
      <c r="I968" s="130">
        <v>7.9786033892922497E-5</v>
      </c>
      <c r="K968" s="129">
        <v>954</v>
      </c>
      <c r="L968" s="119">
        <v>9.5500000000000007</v>
      </c>
      <c r="M968" s="130">
        <v>5.6847107176497799E-5</v>
      </c>
      <c r="O968" s="129">
        <v>954</v>
      </c>
      <c r="P968" s="119">
        <v>9.5500000000000007</v>
      </c>
      <c r="Q968" s="130">
        <v>1.1851612426777E-4</v>
      </c>
    </row>
    <row r="969" spans="3:17" x14ac:dyDescent="0.25">
      <c r="C969" s="129">
        <v>955</v>
      </c>
      <c r="D969" s="118">
        <v>9.56</v>
      </c>
      <c r="E969" s="130">
        <v>2.5583137854810201E-5</v>
      </c>
      <c r="G969" s="129">
        <v>955</v>
      </c>
      <c r="H969" s="119">
        <v>9.56</v>
      </c>
      <c r="I969" s="130">
        <v>7.9802858664150693E-5</v>
      </c>
      <c r="K969" s="129">
        <v>955</v>
      </c>
      <c r="L969" s="119">
        <v>9.56</v>
      </c>
      <c r="M969" s="130">
        <v>5.6798697010529298E-5</v>
      </c>
      <c r="O969" s="129">
        <v>955</v>
      </c>
      <c r="P969" s="119">
        <v>9.56</v>
      </c>
      <c r="Q969" s="130">
        <v>1.1863336671636E-4</v>
      </c>
    </row>
    <row r="970" spans="3:17" x14ac:dyDescent="0.25">
      <c r="C970" s="129">
        <v>956</v>
      </c>
      <c r="D970" s="118">
        <v>9.57</v>
      </c>
      <c r="E970" s="130">
        <v>2.5552204665344299E-5</v>
      </c>
      <c r="G970" s="129">
        <v>956</v>
      </c>
      <c r="H970" s="119">
        <v>9.57</v>
      </c>
      <c r="I970" s="130">
        <v>7.9817640716709206E-5</v>
      </c>
      <c r="K970" s="129">
        <v>956</v>
      </c>
      <c r="L970" s="119">
        <v>9.57</v>
      </c>
      <c r="M970" s="130">
        <v>5.6750229243235597E-5</v>
      </c>
      <c r="O970" s="129">
        <v>956</v>
      </c>
      <c r="P970" s="119">
        <v>9.57</v>
      </c>
      <c r="Q970" s="130">
        <v>1.18747029485819E-4</v>
      </c>
    </row>
    <row r="971" spans="3:17" x14ac:dyDescent="0.25">
      <c r="C971" s="129">
        <v>957</v>
      </c>
      <c r="D971" s="118">
        <v>9.58</v>
      </c>
      <c r="E971" s="130">
        <v>2.55207654629026E-5</v>
      </c>
      <c r="G971" s="129">
        <v>957</v>
      </c>
      <c r="H971" s="119">
        <v>9.58</v>
      </c>
      <c r="I971" s="130">
        <v>7.9830433535019095E-5</v>
      </c>
      <c r="K971" s="129">
        <v>957</v>
      </c>
      <c r="L971" s="119">
        <v>9.58</v>
      </c>
      <c r="M971" s="130">
        <v>5.67017047903343E-5</v>
      </c>
      <c r="O971" s="129">
        <v>957</v>
      </c>
      <c r="P971" s="119">
        <v>9.58</v>
      </c>
      <c r="Q971" s="130">
        <v>1.18857116674942E-4</v>
      </c>
    </row>
    <row r="972" spans="3:17" x14ac:dyDescent="0.25">
      <c r="C972" s="129">
        <v>958</v>
      </c>
      <c r="D972" s="118">
        <v>9.59</v>
      </c>
      <c r="E972" s="130">
        <v>2.5488843942364002E-5</v>
      </c>
      <c r="G972" s="129">
        <v>958</v>
      </c>
      <c r="H972" s="119">
        <v>9.59</v>
      </c>
      <c r="I972" s="130">
        <v>7.9841122095375202E-5</v>
      </c>
      <c r="K972" s="129">
        <v>958</v>
      </c>
      <c r="L972" s="119">
        <v>9.59</v>
      </c>
      <c r="M972" s="130">
        <v>5.6653124560962999E-5</v>
      </c>
      <c r="O972" s="129">
        <v>958</v>
      </c>
      <c r="P972" s="119">
        <v>9.59</v>
      </c>
      <c r="Q972" s="130">
        <v>1.18963632762012E-4</v>
      </c>
    </row>
    <row r="973" spans="3:17" x14ac:dyDescent="0.25">
      <c r="C973" s="129">
        <v>959</v>
      </c>
      <c r="D973" s="118">
        <v>9.6</v>
      </c>
      <c r="E973" s="130">
        <v>2.5456412884584701E-5</v>
      </c>
      <c r="G973" s="129">
        <v>959</v>
      </c>
      <c r="H973" s="119">
        <v>9.6</v>
      </c>
      <c r="I973" s="130">
        <v>7.9849719699477003E-5</v>
      </c>
      <c r="K973" s="129">
        <v>959</v>
      </c>
      <c r="L973" s="119">
        <v>9.6</v>
      </c>
      <c r="M973" s="130">
        <v>5.6604489457717102E-5</v>
      </c>
      <c r="O973" s="129">
        <v>959</v>
      </c>
      <c r="P973" s="119">
        <v>9.6</v>
      </c>
      <c r="Q973" s="130">
        <v>1.19066582599278E-4</v>
      </c>
    </row>
    <row r="974" spans="3:17" x14ac:dyDescent="0.25">
      <c r="C974" s="129">
        <v>960</v>
      </c>
      <c r="D974" s="118">
        <v>9.61</v>
      </c>
      <c r="E974" s="130">
        <v>2.54277012075784E-5</v>
      </c>
      <c r="G974" s="129">
        <v>960</v>
      </c>
      <c r="H974" s="119">
        <v>9.61</v>
      </c>
      <c r="I974" s="130">
        <v>7.9856431870182305E-5</v>
      </c>
      <c r="K974" s="129">
        <v>960</v>
      </c>
      <c r="L974" s="119">
        <v>9.61</v>
      </c>
      <c r="M974" s="130">
        <v>5.65558003766877E-5</v>
      </c>
      <c r="O974" s="129">
        <v>960</v>
      </c>
      <c r="P974" s="119">
        <v>9.61</v>
      </c>
      <c r="Q974" s="130">
        <v>1.1916597140745501E-4</v>
      </c>
    </row>
    <row r="975" spans="3:17" x14ac:dyDescent="0.25">
      <c r="C975" s="129">
        <v>961</v>
      </c>
      <c r="D975" s="118">
        <v>9.6199999999999992</v>
      </c>
      <c r="E975" s="130">
        <v>2.5417644347539301E-5</v>
      </c>
      <c r="G975" s="129">
        <v>961</v>
      </c>
      <c r="H975" s="119">
        <v>9.6199999999999992</v>
      </c>
      <c r="I975" s="130">
        <v>7.9861068058381196E-5</v>
      </c>
      <c r="K975" s="129">
        <v>961</v>
      </c>
      <c r="L975" s="119">
        <v>9.6199999999999992</v>
      </c>
      <c r="M975" s="130">
        <v>5.6507058207500702E-5</v>
      </c>
      <c r="O975" s="129">
        <v>961</v>
      </c>
      <c r="P975" s="119">
        <v>9.6199999999999992</v>
      </c>
      <c r="Q975" s="130">
        <v>1.1926180477024701E-4</v>
      </c>
    </row>
    <row r="976" spans="3:17" x14ac:dyDescent="0.25">
      <c r="C976" s="129">
        <v>962</v>
      </c>
      <c r="D976" s="118">
        <v>9.6300000000000008</v>
      </c>
      <c r="E976" s="130">
        <v>2.5406976406360499E-5</v>
      </c>
      <c r="G976" s="129">
        <v>962</v>
      </c>
      <c r="H976" s="119">
        <v>9.6300000000000008</v>
      </c>
      <c r="I976" s="130">
        <v>7.9863638054633994E-5</v>
      </c>
      <c r="K976" s="129">
        <v>962</v>
      </c>
      <c r="L976" s="119">
        <v>9.6300000000000008</v>
      </c>
      <c r="M976" s="130">
        <v>5.6458263833353799E-5</v>
      </c>
      <c r="O976" s="129">
        <v>962</v>
      </c>
      <c r="P976" s="119">
        <v>9.6300000000000008</v>
      </c>
      <c r="Q976" s="130">
        <v>1.1935408862888601E-4</v>
      </c>
    </row>
    <row r="977" spans="3:17" x14ac:dyDescent="0.25">
      <c r="C977" s="129">
        <v>963</v>
      </c>
      <c r="D977" s="118">
        <v>9.64</v>
      </c>
      <c r="E977" s="130">
        <v>2.5395683981464E-5</v>
      </c>
      <c r="G977" s="129">
        <v>963</v>
      </c>
      <c r="H977" s="119">
        <v>9.64</v>
      </c>
      <c r="I977" s="130">
        <v>7.98642842217943E-5</v>
      </c>
      <c r="K977" s="129">
        <v>963</v>
      </c>
      <c r="L977" s="119">
        <v>9.64</v>
      </c>
      <c r="M977" s="130">
        <v>5.6409418131055999E-5</v>
      </c>
      <c r="O977" s="129">
        <v>963</v>
      </c>
      <c r="P977" s="119">
        <v>9.64</v>
      </c>
      <c r="Q977" s="130">
        <v>1.19442852993679E-4</v>
      </c>
    </row>
    <row r="978" spans="3:17" x14ac:dyDescent="0.25">
      <c r="C978" s="129">
        <v>964</v>
      </c>
      <c r="D978" s="118">
        <v>9.65</v>
      </c>
      <c r="E978" s="130">
        <v>2.5383772010715301E-5</v>
      </c>
      <c r="G978" s="129">
        <v>964</v>
      </c>
      <c r="H978" s="119">
        <v>9.65</v>
      </c>
      <c r="I978" s="130">
        <v>7.9862954194862801E-5</v>
      </c>
      <c r="K978" s="129">
        <v>964</v>
      </c>
      <c r="L978" s="119">
        <v>9.65</v>
      </c>
      <c r="M978" s="130">
        <v>5.6360521971063E-5</v>
      </c>
      <c r="O978" s="129">
        <v>964</v>
      </c>
      <c r="P978" s="119">
        <v>9.65</v>
      </c>
      <c r="Q978" s="130">
        <v>1.1955184804089601E-4</v>
      </c>
    </row>
    <row r="979" spans="3:17" x14ac:dyDescent="0.25">
      <c r="C979" s="129">
        <v>965</v>
      </c>
      <c r="D979" s="118">
        <v>9.66</v>
      </c>
      <c r="E979" s="130">
        <v>2.5371245453179E-5</v>
      </c>
      <c r="G979" s="129">
        <v>965</v>
      </c>
      <c r="H979" s="119">
        <v>9.66</v>
      </c>
      <c r="I979" s="130">
        <v>7.98595872952893E-5</v>
      </c>
      <c r="K979" s="129">
        <v>965</v>
      </c>
      <c r="L979" s="119">
        <v>9.66</v>
      </c>
      <c r="M979" s="130">
        <v>5.6311576217517999E-5</v>
      </c>
      <c r="O979" s="129">
        <v>965</v>
      </c>
      <c r="P979" s="119">
        <v>9.66</v>
      </c>
      <c r="Q979" s="130">
        <v>1.19745645985278E-4</v>
      </c>
    </row>
    <row r="980" spans="3:17" x14ac:dyDescent="0.25">
      <c r="C980" s="129">
        <v>966</v>
      </c>
      <c r="D980" s="118">
        <v>9.67</v>
      </c>
      <c r="E980" s="130">
        <v>2.53581472935566E-5</v>
      </c>
      <c r="G980" s="129">
        <v>966</v>
      </c>
      <c r="H980" s="119">
        <v>9.67</v>
      </c>
      <c r="I980" s="130">
        <v>7.9854252389131904E-5</v>
      </c>
      <c r="K980" s="129">
        <v>966</v>
      </c>
      <c r="L980" s="119">
        <v>9.67</v>
      </c>
      <c r="M980" s="130">
        <v>5.6262581728286701E-5</v>
      </c>
      <c r="O980" s="129">
        <v>966</v>
      </c>
      <c r="P980" s="119">
        <v>9.67</v>
      </c>
      <c r="Q980" s="130">
        <v>1.19936068119259E-4</v>
      </c>
    </row>
    <row r="981" spans="3:17" x14ac:dyDescent="0.25">
      <c r="C981" s="129">
        <v>967</v>
      </c>
      <c r="D981" s="118">
        <v>9.68</v>
      </c>
      <c r="E981" s="130">
        <v>2.5344454753470001E-5</v>
      </c>
      <c r="G981" s="129">
        <v>967</v>
      </c>
      <c r="H981" s="119">
        <v>9.68</v>
      </c>
      <c r="I981" s="130">
        <v>7.9847044443303594E-5</v>
      </c>
      <c r="K981" s="129">
        <v>967</v>
      </c>
      <c r="L981" s="119">
        <v>9.68</v>
      </c>
      <c r="M981" s="130">
        <v>5.6213539354994801E-5</v>
      </c>
      <c r="O981" s="129">
        <v>967</v>
      </c>
      <c r="P981" s="119">
        <v>9.68</v>
      </c>
      <c r="Q981" s="130">
        <v>1.2012311073855501E-4</v>
      </c>
    </row>
    <row r="982" spans="3:17" x14ac:dyDescent="0.25">
      <c r="C982" s="129">
        <v>968</v>
      </c>
      <c r="D982" s="118">
        <v>9.69</v>
      </c>
      <c r="E982" s="130">
        <v>2.53301623793407E-5</v>
      </c>
      <c r="G982" s="129">
        <v>968</v>
      </c>
      <c r="H982" s="119">
        <v>9.69</v>
      </c>
      <c r="I982" s="130">
        <v>7.9837829649207504E-5</v>
      </c>
      <c r="K982" s="129">
        <v>968</v>
      </c>
      <c r="L982" s="119">
        <v>9.69</v>
      </c>
      <c r="M982" s="130">
        <v>5.6164449943067003E-5</v>
      </c>
      <c r="O982" s="129">
        <v>968</v>
      </c>
      <c r="P982" s="119">
        <v>9.69</v>
      </c>
      <c r="Q982" s="130">
        <v>1.2030679999321501E-4</v>
      </c>
    </row>
    <row r="983" spans="3:17" x14ac:dyDescent="0.25">
      <c r="C983" s="129">
        <v>969</v>
      </c>
      <c r="D983" s="118">
        <v>9.6999999999999993</v>
      </c>
      <c r="E983" s="130">
        <v>2.53152752021758E-5</v>
      </c>
      <c r="G983" s="129">
        <v>969</v>
      </c>
      <c r="H983" s="119">
        <v>9.6999999999999993</v>
      </c>
      <c r="I983" s="130">
        <v>7.9826618371381204E-5</v>
      </c>
      <c r="K983" s="129">
        <v>969</v>
      </c>
      <c r="L983" s="119">
        <v>9.6999999999999993</v>
      </c>
      <c r="M983" s="130">
        <v>5.61153143317619E-5</v>
      </c>
      <c r="O983" s="129">
        <v>969</v>
      </c>
      <c r="P983" s="119">
        <v>9.6999999999999993</v>
      </c>
      <c r="Q983" s="130">
        <v>1.20487132499218E-4</v>
      </c>
    </row>
    <row r="984" spans="3:17" x14ac:dyDescent="0.25">
      <c r="C984" s="129">
        <v>970</v>
      </c>
      <c r="D984" s="118">
        <v>9.7100000000000009</v>
      </c>
      <c r="E984" s="130">
        <v>2.5299798269170702E-5</v>
      </c>
      <c r="G984" s="129">
        <v>970</v>
      </c>
      <c r="H984" s="119">
        <v>9.7100000000000009</v>
      </c>
      <c r="I984" s="130">
        <v>7.9813608525621999E-5</v>
      </c>
      <c r="K984" s="129">
        <v>970</v>
      </c>
      <c r="L984" s="119">
        <v>9.7100000000000009</v>
      </c>
      <c r="M984" s="130">
        <v>5.6066133354209601E-5</v>
      </c>
      <c r="O984" s="129">
        <v>970</v>
      </c>
      <c r="P984" s="119">
        <v>9.7100000000000009</v>
      </c>
      <c r="Q984" s="130">
        <v>1.20664078449571E-4</v>
      </c>
    </row>
    <row r="985" spans="3:17" x14ac:dyDescent="0.25">
      <c r="C985" s="129">
        <v>971</v>
      </c>
      <c r="D985" s="118">
        <v>9.7200000000000006</v>
      </c>
      <c r="E985" s="130">
        <v>2.5283780198301301E-5</v>
      </c>
      <c r="G985" s="129">
        <v>971</v>
      </c>
      <c r="H985" s="119">
        <v>9.7200000000000006</v>
      </c>
      <c r="I985" s="130">
        <v>7.9798636746551005E-5</v>
      </c>
      <c r="K985" s="129">
        <v>971</v>
      </c>
      <c r="L985" s="119">
        <v>9.7200000000000006</v>
      </c>
      <c r="M985" s="130">
        <v>5.6016907837450099E-5</v>
      </c>
      <c r="O985" s="129">
        <v>971</v>
      </c>
      <c r="P985" s="119">
        <v>9.7200000000000006</v>
      </c>
      <c r="Q985" s="130">
        <v>1.20837653597369E-4</v>
      </c>
    </row>
    <row r="986" spans="3:17" x14ac:dyDescent="0.25">
      <c r="C986" s="129">
        <v>972</v>
      </c>
      <c r="D986" s="118">
        <v>9.73</v>
      </c>
      <c r="E986" s="130">
        <v>2.52671864398884E-5</v>
      </c>
      <c r="G986" s="129">
        <v>972</v>
      </c>
      <c r="H986" s="119">
        <v>9.73</v>
      </c>
      <c r="I986" s="130">
        <v>7.9781699367557302E-5</v>
      </c>
      <c r="K986" s="129">
        <v>972</v>
      </c>
      <c r="L986" s="119">
        <v>9.73</v>
      </c>
      <c r="M986" s="130">
        <v>5.59676386024668E-5</v>
      </c>
      <c r="O986" s="129">
        <v>972</v>
      </c>
      <c r="P986" s="119">
        <v>9.73</v>
      </c>
      <c r="Q986" s="130">
        <v>1.2100787275134E-4</v>
      </c>
    </row>
    <row r="987" spans="3:17" x14ac:dyDescent="0.25">
      <c r="C987" s="129">
        <v>973</v>
      </c>
      <c r="D987" s="118">
        <v>9.74</v>
      </c>
      <c r="E987" s="130">
        <v>2.52500179000908E-5</v>
      </c>
      <c r="G987" s="129">
        <v>973</v>
      </c>
      <c r="H987" s="119">
        <v>9.74</v>
      </c>
      <c r="I987" s="130">
        <v>7.9762921451157103E-5</v>
      </c>
      <c r="K987" s="129">
        <v>973</v>
      </c>
      <c r="L987" s="119">
        <v>9.74</v>
      </c>
      <c r="M987" s="130">
        <v>5.59183264642246E-5</v>
      </c>
      <c r="O987" s="129">
        <v>973</v>
      </c>
      <c r="P987" s="119">
        <v>9.74</v>
      </c>
      <c r="Q987" s="130">
        <v>1.21174693053713E-4</v>
      </c>
    </row>
    <row r="988" spans="3:17" x14ac:dyDescent="0.25">
      <c r="C988" s="129">
        <v>974</v>
      </c>
      <c r="D988" s="118">
        <v>9.75</v>
      </c>
      <c r="E988" s="130">
        <v>2.5232279679061701E-5</v>
      </c>
      <c r="G988" s="129">
        <v>974</v>
      </c>
      <c r="H988" s="119">
        <v>9.75</v>
      </c>
      <c r="I988" s="130">
        <v>7.9742285339497103E-5</v>
      </c>
      <c r="K988" s="129">
        <v>974</v>
      </c>
      <c r="L988" s="119">
        <v>9.75</v>
      </c>
      <c r="M988" s="130">
        <v>5.5868972231706398E-5</v>
      </c>
      <c r="O988" s="129">
        <v>974</v>
      </c>
      <c r="P988" s="119">
        <v>9.75</v>
      </c>
      <c r="Q988" s="130">
        <v>1.2133811115521099E-4</v>
      </c>
    </row>
    <row r="989" spans="3:17" x14ac:dyDescent="0.25">
      <c r="C989" s="129">
        <v>975</v>
      </c>
      <c r="D989" s="118">
        <v>9.76</v>
      </c>
      <c r="E989" s="130">
        <v>2.5213977032400599E-5</v>
      </c>
      <c r="G989" s="129">
        <v>975</v>
      </c>
      <c r="H989" s="119">
        <v>9.76</v>
      </c>
      <c r="I989" s="130">
        <v>7.9719715084641606E-5</v>
      </c>
      <c r="K989" s="129">
        <v>975</v>
      </c>
      <c r="L989" s="119">
        <v>9.76</v>
      </c>
      <c r="M989" s="130">
        <v>5.5819576707948502E-5</v>
      </c>
      <c r="O989" s="129">
        <v>975</v>
      </c>
      <c r="P989" s="119">
        <v>9.76</v>
      </c>
      <c r="Q989" s="130">
        <v>1.21498166885593E-4</v>
      </c>
    </row>
    <row r="990" spans="3:17" x14ac:dyDescent="0.25">
      <c r="C990" s="129">
        <v>976</v>
      </c>
      <c r="D990" s="118">
        <v>9.77</v>
      </c>
      <c r="E990" s="130">
        <v>2.5195161725542099E-5</v>
      </c>
      <c r="G990" s="129">
        <v>976</v>
      </c>
      <c r="H990" s="119">
        <v>9.77</v>
      </c>
      <c r="I990" s="130">
        <v>7.9695263037803102E-5</v>
      </c>
      <c r="K990" s="129">
        <v>976</v>
      </c>
      <c r="L990" s="119">
        <v>9.77</v>
      </c>
      <c r="M990" s="130">
        <v>5.5770140690077701E-5</v>
      </c>
      <c r="O990" s="129">
        <v>976</v>
      </c>
      <c r="P990" s="119">
        <v>9.77</v>
      </c>
      <c r="Q990" s="130">
        <v>1.21654823176898E-4</v>
      </c>
    </row>
    <row r="991" spans="3:17" x14ac:dyDescent="0.25">
      <c r="C991" s="129">
        <v>977</v>
      </c>
      <c r="D991" s="118">
        <v>9.7799999999999994</v>
      </c>
      <c r="E991" s="130">
        <v>2.5175791839129499E-5</v>
      </c>
      <c r="G991" s="129">
        <v>977</v>
      </c>
      <c r="H991" s="119">
        <v>9.7799999999999994</v>
      </c>
      <c r="I991" s="130">
        <v>7.9669056829135201E-5</v>
      </c>
      <c r="K991" s="129">
        <v>977</v>
      </c>
      <c r="L991" s="119">
        <v>9.7799999999999994</v>
      </c>
      <c r="M991" s="130">
        <v>5.5720664969344401E-5</v>
      </c>
      <c r="O991" s="129">
        <v>977</v>
      </c>
      <c r="P991" s="119">
        <v>9.7799999999999994</v>
      </c>
      <c r="Q991" s="130">
        <v>1.21808068581424E-4</v>
      </c>
    </row>
    <row r="992" spans="3:17" x14ac:dyDescent="0.25">
      <c r="C992" s="129">
        <v>978</v>
      </c>
      <c r="D992" s="118">
        <v>9.7899999999999991</v>
      </c>
      <c r="E992" s="130">
        <v>2.5155872512165401E-5</v>
      </c>
      <c r="G992" s="129">
        <v>978</v>
      </c>
      <c r="H992" s="119">
        <v>9.7899999999999991</v>
      </c>
      <c r="I992" s="130">
        <v>7.9640948453705605E-5</v>
      </c>
      <c r="K992" s="129">
        <v>978</v>
      </c>
      <c r="L992" s="119">
        <v>9.7899999999999991</v>
      </c>
      <c r="M992" s="130">
        <v>5.5671150331161801E-5</v>
      </c>
      <c r="O992" s="129">
        <v>978</v>
      </c>
      <c r="P992" s="119">
        <v>9.7899999999999991</v>
      </c>
      <c r="Q992" s="130">
        <v>1.21957901352994E-4</v>
      </c>
    </row>
    <row r="993" spans="3:17" x14ac:dyDescent="0.25">
      <c r="C993" s="129">
        <v>979</v>
      </c>
      <c r="D993" s="118">
        <v>9.8000000000000007</v>
      </c>
      <c r="E993" s="130">
        <v>2.51354088917508E-5</v>
      </c>
      <c r="G993" s="129">
        <v>979</v>
      </c>
      <c r="H993" s="119">
        <v>9.8000000000000007</v>
      </c>
      <c r="I993" s="130">
        <v>7.9610948914139504E-5</v>
      </c>
      <c r="K993" s="129">
        <v>979</v>
      </c>
      <c r="L993" s="119">
        <v>9.8000000000000007</v>
      </c>
      <c r="M993" s="130">
        <v>5.5621605665794497E-5</v>
      </c>
      <c r="O993" s="129">
        <v>979</v>
      </c>
      <c r="P993" s="119">
        <v>9.8000000000000007</v>
      </c>
      <c r="Q993" s="130">
        <v>1.2210435201842501E-4</v>
      </c>
    </row>
    <row r="994" spans="3:17" x14ac:dyDescent="0.25">
      <c r="C994" s="129">
        <v>980</v>
      </c>
      <c r="D994" s="118">
        <v>9.81</v>
      </c>
      <c r="E994" s="130">
        <v>2.5114408284538401E-5</v>
      </c>
      <c r="G994" s="129">
        <v>980</v>
      </c>
      <c r="H994" s="119">
        <v>9.81</v>
      </c>
      <c r="I994" s="130">
        <v>7.9579236809230799E-5</v>
      </c>
      <c r="K994" s="129">
        <v>980</v>
      </c>
      <c r="L994" s="119">
        <v>9.81</v>
      </c>
      <c r="M994" s="130">
        <v>5.5572061280530003E-5</v>
      </c>
      <c r="O994" s="129">
        <v>980</v>
      </c>
      <c r="P994" s="119">
        <v>9.81</v>
      </c>
      <c r="Q994" s="130">
        <v>1.2224740056122901E-4</v>
      </c>
    </row>
    <row r="995" spans="3:17" x14ac:dyDescent="0.25">
      <c r="C995" s="129">
        <v>981</v>
      </c>
      <c r="D995" s="118">
        <v>9.82</v>
      </c>
      <c r="E995" s="130">
        <v>2.5092917608522199E-5</v>
      </c>
      <c r="G995" s="129">
        <v>981</v>
      </c>
      <c r="H995" s="119">
        <v>9.82</v>
      </c>
      <c r="I995" s="130">
        <v>7.9545686446435404E-5</v>
      </c>
      <c r="K995" s="129">
        <v>981</v>
      </c>
      <c r="L995" s="119">
        <v>9.82</v>
      </c>
      <c r="M995" s="130">
        <v>5.5522480062941901E-5</v>
      </c>
      <c r="O995" s="129">
        <v>981</v>
      </c>
      <c r="P995" s="119">
        <v>9.82</v>
      </c>
      <c r="Q995" s="130">
        <v>1.2238703243085399E-4</v>
      </c>
    </row>
    <row r="996" spans="3:17" x14ac:dyDescent="0.25">
      <c r="C996" s="129">
        <v>982</v>
      </c>
      <c r="D996" s="118">
        <v>9.83</v>
      </c>
      <c r="E996" s="130">
        <v>2.5070897845423801E-5</v>
      </c>
      <c r="G996" s="129">
        <v>982</v>
      </c>
      <c r="H996" s="119">
        <v>9.83</v>
      </c>
      <c r="I996" s="130">
        <v>7.95102775168629E-5</v>
      </c>
      <c r="K996" s="129">
        <v>982</v>
      </c>
      <c r="L996" s="119">
        <v>9.83</v>
      </c>
      <c r="M996" s="130">
        <v>5.547286277648E-5</v>
      </c>
      <c r="O996" s="129">
        <v>982</v>
      </c>
      <c r="P996" s="119">
        <v>9.83</v>
      </c>
      <c r="Q996" s="130">
        <v>1.2252324740512799E-4</v>
      </c>
    </row>
    <row r="997" spans="3:17" x14ac:dyDescent="0.25">
      <c r="C997" s="129">
        <v>983</v>
      </c>
      <c r="D997" s="118">
        <v>9.84</v>
      </c>
      <c r="E997" s="130">
        <v>2.5048354164733901E-5</v>
      </c>
      <c r="G997" s="129">
        <v>983</v>
      </c>
      <c r="H997" s="119">
        <v>9.84</v>
      </c>
      <c r="I997" s="130">
        <v>7.94731146266249E-5</v>
      </c>
      <c r="K997" s="129">
        <v>983</v>
      </c>
      <c r="L997" s="119">
        <v>9.84</v>
      </c>
      <c r="M997" s="130">
        <v>5.5423210178928597E-5</v>
      </c>
      <c r="O997" s="129">
        <v>983</v>
      </c>
      <c r="P997" s="119">
        <v>9.84</v>
      </c>
      <c r="Q997" s="130">
        <v>1.2265604563386099E-4</v>
      </c>
    </row>
    <row r="998" spans="3:17" x14ac:dyDescent="0.25">
      <c r="C998" s="129">
        <v>984</v>
      </c>
      <c r="D998" s="118">
        <v>9.85</v>
      </c>
      <c r="E998" s="130">
        <v>2.5025291740025199E-5</v>
      </c>
      <c r="G998" s="129">
        <v>984</v>
      </c>
      <c r="H998" s="119">
        <v>9.85</v>
      </c>
      <c r="I998" s="130">
        <v>7.9434219641105907E-5</v>
      </c>
      <c r="K998" s="129">
        <v>984</v>
      </c>
      <c r="L998" s="119">
        <v>9.85</v>
      </c>
      <c r="M998" s="130">
        <v>5.5373523022439702E-5</v>
      </c>
      <c r="O998" s="129">
        <v>984</v>
      </c>
      <c r="P998" s="119">
        <v>9.85</v>
      </c>
      <c r="Q998" s="130">
        <v>1.22785452007946E-4</v>
      </c>
    </row>
    <row r="999" spans="3:17" x14ac:dyDescent="0.25">
      <c r="C999" s="129">
        <v>985</v>
      </c>
      <c r="D999" s="118">
        <v>9.86</v>
      </c>
      <c r="E999" s="130">
        <v>2.5001717272257299E-5</v>
      </c>
      <c r="G999" s="129">
        <v>985</v>
      </c>
      <c r="H999" s="119">
        <v>9.86</v>
      </c>
      <c r="I999" s="130">
        <v>7.9393499088683904E-5</v>
      </c>
      <c r="K999" s="129">
        <v>985</v>
      </c>
      <c r="L999" s="119">
        <v>9.86</v>
      </c>
      <c r="M999" s="130">
        <v>5.5323802053567101E-5</v>
      </c>
      <c r="O999" s="129">
        <v>985</v>
      </c>
      <c r="P999" s="119">
        <v>9.86</v>
      </c>
      <c r="Q999" s="130">
        <v>1.22911455783091E-4</v>
      </c>
    </row>
    <row r="1000" spans="3:17" x14ac:dyDescent="0.25">
      <c r="C1000" s="129">
        <v>986</v>
      </c>
      <c r="D1000" s="118">
        <v>9.8699999999999992</v>
      </c>
      <c r="E1000" s="130">
        <v>2.4977678029688701E-5</v>
      </c>
      <c r="G1000" s="129">
        <v>986</v>
      </c>
      <c r="H1000" s="119">
        <v>9.8699999999999992</v>
      </c>
      <c r="I1000" s="130">
        <v>7.9350982958016595E-5</v>
      </c>
      <c r="K1000" s="129">
        <v>986</v>
      </c>
      <c r="L1000" s="119">
        <v>9.8699999999999992</v>
      </c>
      <c r="M1000" s="130">
        <v>5.5274048013300502E-5</v>
      </c>
      <c r="O1000" s="129">
        <v>986</v>
      </c>
      <c r="P1000" s="119">
        <v>9.8699999999999992</v>
      </c>
      <c r="Q1000" s="130">
        <v>1.2303404425789401E-4</v>
      </c>
    </row>
    <row r="1001" spans="3:17" x14ac:dyDescent="0.25">
      <c r="C1001" s="129">
        <v>987</v>
      </c>
      <c r="D1001" s="118">
        <v>9.8800000000000008</v>
      </c>
      <c r="E1001" s="130">
        <v>2.49531352961346E-5</v>
      </c>
      <c r="G1001" s="129">
        <v>987</v>
      </c>
      <c r="H1001" s="119">
        <v>9.8800000000000008</v>
      </c>
      <c r="I1001" s="130">
        <v>7.9306841804851496E-5</v>
      </c>
      <c r="K1001" s="129">
        <v>987</v>
      </c>
      <c r="L1001" s="119">
        <v>9.8800000000000008</v>
      </c>
      <c r="M1001" s="130">
        <v>5.5224261637102403E-5</v>
      </c>
      <c r="O1001" s="129">
        <v>987</v>
      </c>
      <c r="P1001" s="119">
        <v>9.8800000000000008</v>
      </c>
      <c r="Q1001" s="130">
        <v>1.23153219008517E-4</v>
      </c>
    </row>
    <row r="1002" spans="3:17" x14ac:dyDescent="0.25">
      <c r="C1002" s="129">
        <v>988</v>
      </c>
      <c r="D1002" s="118">
        <v>9.89</v>
      </c>
      <c r="E1002" s="130">
        <v>2.4928094252421202E-5</v>
      </c>
      <c r="G1002" s="129">
        <v>988</v>
      </c>
      <c r="H1002" s="119">
        <v>9.89</v>
      </c>
      <c r="I1002" s="130">
        <v>7.9260908440205707E-5</v>
      </c>
      <c r="K1002" s="129">
        <v>988</v>
      </c>
      <c r="L1002" s="119">
        <v>9.89</v>
      </c>
      <c r="M1002" s="130">
        <v>5.5174443654938203E-5</v>
      </c>
      <c r="O1002" s="129">
        <v>988</v>
      </c>
      <c r="P1002" s="119">
        <v>9.89</v>
      </c>
      <c r="Q1002" s="130">
        <v>1.2326898195874701E-4</v>
      </c>
    </row>
    <row r="1003" spans="3:17" x14ac:dyDescent="0.25">
      <c r="C1003" s="129">
        <v>989</v>
      </c>
      <c r="D1003" s="118">
        <v>9.9</v>
      </c>
      <c r="E1003" s="130">
        <v>2.4902560079765999E-5</v>
      </c>
      <c r="G1003" s="129">
        <v>989</v>
      </c>
      <c r="H1003" s="119">
        <v>9.9</v>
      </c>
      <c r="I1003" s="130">
        <v>7.9213194313945199E-5</v>
      </c>
      <c r="K1003" s="129">
        <v>989</v>
      </c>
      <c r="L1003" s="119">
        <v>9.9</v>
      </c>
      <c r="M1003" s="130">
        <v>5.5124594791312702E-5</v>
      </c>
      <c r="O1003" s="129">
        <v>989</v>
      </c>
      <c r="P1003" s="119">
        <v>9.9</v>
      </c>
      <c r="Q1003" s="130">
        <v>1.2338133537514201E-4</v>
      </c>
    </row>
    <row r="1004" spans="3:17" x14ac:dyDescent="0.25">
      <c r="C1004" s="129">
        <v>990</v>
      </c>
      <c r="D1004" s="118">
        <v>9.91</v>
      </c>
      <c r="E1004" s="130">
        <v>2.4876537959068599E-5</v>
      </c>
      <c r="G1004" s="129">
        <v>990</v>
      </c>
      <c r="H1004" s="119">
        <v>9.91</v>
      </c>
      <c r="I1004" s="130">
        <v>7.9163849491953602E-5</v>
      </c>
      <c r="K1004" s="129">
        <v>990</v>
      </c>
      <c r="L1004" s="119">
        <v>9.91</v>
      </c>
      <c r="M1004" s="130">
        <v>5.5074715765303203E-5</v>
      </c>
      <c r="O1004" s="129">
        <v>990</v>
      </c>
      <c r="P1004" s="119">
        <v>9.91</v>
      </c>
      <c r="Q1004" s="130">
        <v>1.23490281862217E-4</v>
      </c>
    </row>
    <row r="1005" spans="3:17" x14ac:dyDescent="0.25">
      <c r="C1005" s="129">
        <v>991</v>
      </c>
      <c r="D1005" s="118">
        <v>9.92</v>
      </c>
      <c r="E1005" s="130">
        <v>2.4850075208314E-5</v>
      </c>
      <c r="G1005" s="129">
        <v>991</v>
      </c>
      <c r="H1005" s="119">
        <v>9.92</v>
      </c>
      <c r="I1005" s="130">
        <v>7.9112803035383399E-5</v>
      </c>
      <c r="K1005" s="129">
        <v>991</v>
      </c>
      <c r="L1005" s="119">
        <v>9.92</v>
      </c>
      <c r="M1005" s="130">
        <v>5.5024807290591601E-5</v>
      </c>
      <c r="O1005" s="129">
        <v>991</v>
      </c>
      <c r="P1005" s="119">
        <v>9.92</v>
      </c>
      <c r="Q1005" s="130">
        <v>1.2359584908739799E-4</v>
      </c>
    </row>
    <row r="1006" spans="3:17" x14ac:dyDescent="0.25">
      <c r="C1006" s="129">
        <v>992</v>
      </c>
      <c r="D1006" s="118">
        <v>9.93</v>
      </c>
      <c r="E1006" s="130">
        <v>2.48231366002355E-5</v>
      </c>
      <c r="G1006" s="129">
        <v>992</v>
      </c>
      <c r="H1006" s="119">
        <v>9.93</v>
      </c>
      <c r="I1006" s="130">
        <v>7.9060009582938195E-5</v>
      </c>
      <c r="K1006" s="129">
        <v>992</v>
      </c>
      <c r="L1006" s="119">
        <v>9.93</v>
      </c>
      <c r="M1006" s="130">
        <v>5.4974870075501297E-5</v>
      </c>
      <c r="O1006" s="129">
        <v>992</v>
      </c>
      <c r="P1006" s="119">
        <v>9.93</v>
      </c>
      <c r="Q1006" s="130">
        <v>1.23698017688211E-4</v>
      </c>
    </row>
    <row r="1007" spans="3:17" x14ac:dyDescent="0.25">
      <c r="C1007" s="129">
        <v>993</v>
      </c>
      <c r="D1007" s="118">
        <v>9.94</v>
      </c>
      <c r="E1007" s="130">
        <v>2.4795725284268999E-5</v>
      </c>
      <c r="G1007" s="129">
        <v>993</v>
      </c>
      <c r="H1007" s="119">
        <v>9.94</v>
      </c>
      <c r="I1007" s="130">
        <v>7.9005541657870595E-5</v>
      </c>
      <c r="K1007" s="129">
        <v>993</v>
      </c>
      <c r="L1007" s="119">
        <v>9.94</v>
      </c>
      <c r="M1007" s="130">
        <v>5.4924904823026303E-5</v>
      </c>
      <c r="O1007" s="129">
        <v>993</v>
      </c>
      <c r="P1007" s="119">
        <v>9.94</v>
      </c>
      <c r="Q1007" s="130">
        <v>1.2379678789139101E-4</v>
      </c>
    </row>
    <row r="1008" spans="3:17" x14ac:dyDescent="0.25">
      <c r="C1008" s="129">
        <v>994</v>
      </c>
      <c r="D1008" s="118">
        <v>9.9499999999999993</v>
      </c>
      <c r="E1008" s="130">
        <v>2.4767846432025498E-5</v>
      </c>
      <c r="G1008" s="129">
        <v>994</v>
      </c>
      <c r="H1008" s="119">
        <v>9.9499999999999993</v>
      </c>
      <c r="I1008" s="130">
        <v>7.89494826108122E-5</v>
      </c>
      <c r="K1008" s="129">
        <v>994</v>
      </c>
      <c r="L1008" s="119">
        <v>9.9499999999999993</v>
      </c>
      <c r="M1008" s="130">
        <v>5.4874912230868301E-5</v>
      </c>
      <c r="O1008" s="129">
        <v>994</v>
      </c>
      <c r="P1008" s="119">
        <v>9.9499999999999993</v>
      </c>
      <c r="Q1008" s="130">
        <v>1.23892163594022E-4</v>
      </c>
    </row>
    <row r="1009" spans="3:17" x14ac:dyDescent="0.25">
      <c r="C1009" s="129">
        <v>995</v>
      </c>
      <c r="D1009" s="118">
        <v>9.9600000000000009</v>
      </c>
      <c r="E1009" s="130">
        <v>2.4739505211480501E-5</v>
      </c>
      <c r="G1009" s="129">
        <v>995</v>
      </c>
      <c r="H1009" s="119">
        <v>9.9600000000000009</v>
      </c>
      <c r="I1009" s="130">
        <v>7.8891710586190394E-5</v>
      </c>
      <c r="K1009" s="129">
        <v>995</v>
      </c>
      <c r="L1009" s="119">
        <v>9.9600000000000009</v>
      </c>
      <c r="M1009" s="130">
        <v>5.4824892991464102E-5</v>
      </c>
      <c r="O1009" s="129">
        <v>995</v>
      </c>
      <c r="P1009" s="119">
        <v>9.9600000000000009</v>
      </c>
      <c r="Q1009" s="130">
        <v>1.23984149007491E-4</v>
      </c>
    </row>
    <row r="1010" spans="3:17" x14ac:dyDescent="0.25">
      <c r="C1010" s="129">
        <v>996</v>
      </c>
      <c r="D1010" s="118">
        <v>9.9700000000000006</v>
      </c>
      <c r="E1010" s="130">
        <v>2.4710741186818001E-5</v>
      </c>
      <c r="G1010" s="129">
        <v>996</v>
      </c>
      <c r="H1010" s="119">
        <v>9.9700000000000006</v>
      </c>
      <c r="I1010" s="130">
        <v>7.8832237246162704E-5</v>
      </c>
      <c r="K1010" s="129">
        <v>996</v>
      </c>
      <c r="L1010" s="119">
        <v>9.9700000000000006</v>
      </c>
      <c r="M1010" s="130">
        <v>5.4774847792024498E-5</v>
      </c>
      <c r="O1010" s="129">
        <v>996</v>
      </c>
      <c r="P1010" s="119">
        <v>9.9700000000000006</v>
      </c>
      <c r="Q1010" s="130">
        <v>1.2407274865278801E-4</v>
      </c>
    </row>
    <row r="1011" spans="3:17" x14ac:dyDescent="0.25">
      <c r="C1011" s="129">
        <v>997</v>
      </c>
      <c r="D1011" s="118">
        <v>9.98</v>
      </c>
      <c r="E1011" s="130">
        <v>2.46815335636262E-5</v>
      </c>
      <c r="G1011" s="129">
        <v>997</v>
      </c>
      <c r="H1011" s="119">
        <v>9.98</v>
      </c>
      <c r="I1011" s="130">
        <v>7.8772854598605299E-5</v>
      </c>
      <c r="K1011" s="129">
        <v>997</v>
      </c>
      <c r="L1011" s="119">
        <v>9.98</v>
      </c>
      <c r="M1011" s="130">
        <v>5.4724777314563702E-5</v>
      </c>
      <c r="O1011" s="129">
        <v>997</v>
      </c>
      <c r="P1011" s="119">
        <v>9.98</v>
      </c>
      <c r="Q1011" s="130">
        <v>1.2415796876841999E-4</v>
      </c>
    </row>
    <row r="1012" spans="3:17" x14ac:dyDescent="0.25">
      <c r="C1012" s="129">
        <v>998</v>
      </c>
      <c r="D1012" s="118">
        <v>9.99</v>
      </c>
      <c r="E1012" s="130">
        <v>2.4651878747675E-5</v>
      </c>
      <c r="G1012" s="129">
        <v>998</v>
      </c>
      <c r="H1012" s="119">
        <v>9.99</v>
      </c>
      <c r="I1012" s="130">
        <v>7.8800298241252107E-5</v>
      </c>
      <c r="K1012" s="129">
        <v>998</v>
      </c>
      <c r="L1012" s="119">
        <v>9.99</v>
      </c>
      <c r="M1012" s="130">
        <v>5.4674682235931003E-5</v>
      </c>
      <c r="O1012" s="129">
        <v>998</v>
      </c>
      <c r="P1012" s="119">
        <v>9.99</v>
      </c>
      <c r="Q1012" s="130">
        <v>1.2423981729146999E-4</v>
      </c>
    </row>
    <row r="1013" spans="3:17" ht="15.75" thickBot="1" x14ac:dyDescent="0.3">
      <c r="C1013" s="131">
        <v>999</v>
      </c>
      <c r="D1013" s="132">
        <v>10</v>
      </c>
      <c r="E1013" s="133">
        <v>2.4621781885215E-5</v>
      </c>
      <c r="G1013" s="131">
        <v>999</v>
      </c>
      <c r="H1013" s="135">
        <v>10</v>
      </c>
      <c r="I1013" s="133">
        <v>7.8825766076589797E-5</v>
      </c>
      <c r="K1013" s="131">
        <v>999</v>
      </c>
      <c r="L1013" s="135">
        <v>10</v>
      </c>
      <c r="M1013" s="133">
        <v>5.4624563227846202E-5</v>
      </c>
      <c r="O1013" s="131">
        <v>999</v>
      </c>
      <c r="P1013" s="135">
        <v>10</v>
      </c>
      <c r="Q1013" s="133">
        <v>1.24318302431956E-4</v>
      </c>
    </row>
    <row r="1014" spans="3:17" ht="7.5" customHeight="1" x14ac:dyDescent="0.25"/>
    <row r="1015" spans="3:17" x14ac:dyDescent="0.25">
      <c r="C1015" t="s">
        <v>102</v>
      </c>
      <c r="D1015" s="124">
        <f>INDEX(D14:D1013,E1016,)</f>
        <v>0.49</v>
      </c>
      <c r="E1015" s="125">
        <f>MAX(E14:E1013)</f>
        <v>3.2202684254188001E-3</v>
      </c>
      <c r="F1015" s="117"/>
      <c r="G1015" s="117"/>
      <c r="H1015" s="124">
        <f>INDEX(H14:H1013,I1016,)</f>
        <v>0.49</v>
      </c>
      <c r="I1015" s="125">
        <f>MAX(I14:I1013)</f>
        <v>1.16775193438797E-2</v>
      </c>
      <c r="J1015" s="117"/>
      <c r="K1015" s="117"/>
      <c r="L1015" s="124">
        <f>INDEX(L14:L1013,M1016,)</f>
        <v>0.49</v>
      </c>
      <c r="M1015" s="125">
        <f>MAX(M14:M1013)</f>
        <v>2.1334090338054199E-2</v>
      </c>
      <c r="N1015" s="117"/>
      <c r="O1015" s="117"/>
      <c r="P1015" s="124">
        <f>INDEX(P14:P1013,Q1016,)</f>
        <v>0.48</v>
      </c>
      <c r="Q1015" s="125">
        <f>MAX(Q14:Q1013)</f>
        <v>4.5838986291502097E-3</v>
      </c>
    </row>
    <row r="1016" spans="3:17" x14ac:dyDescent="0.25">
      <c r="E1016">
        <f>MATCH(E1015,E14:E1013,0)</f>
        <v>49</v>
      </c>
      <c r="I1016">
        <f>MATCH(I1015,I14:I1013,0)</f>
        <v>49</v>
      </c>
      <c r="M1016">
        <f>MATCH(M1015,M14:M1013,0)</f>
        <v>49</v>
      </c>
      <c r="Q1016">
        <f>MATCH(Q1015,Q14:Q1013,0)</f>
        <v>48</v>
      </c>
    </row>
  </sheetData>
  <mergeCells count="4">
    <mergeCell ref="C12:E12"/>
    <mergeCell ref="G12:I12"/>
    <mergeCell ref="K12:M12"/>
    <mergeCell ref="O12:Q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B1:I70"/>
  <sheetViews>
    <sheetView showGridLines="0" zoomScale="85" zoomScaleNormal="85" workbookViewId="0">
      <selection activeCell="B37" sqref="A1:XFD1048576"/>
    </sheetView>
  </sheetViews>
  <sheetFormatPr baseColWidth="10" defaultRowHeight="12.75" x14ac:dyDescent="0.2"/>
  <cols>
    <col min="1" max="1" width="2.42578125" style="174" customWidth="1"/>
    <col min="2" max="2" width="3.28515625" style="174" bestFit="1" customWidth="1"/>
    <col min="3" max="3" width="6.5703125" style="174" customWidth="1"/>
    <col min="4" max="4" width="39.7109375" style="174" bestFit="1" customWidth="1"/>
    <col min="5" max="5" width="5.85546875" style="112" bestFit="1" customWidth="1"/>
    <col min="6" max="6" width="12.42578125" style="174" bestFit="1" customWidth="1"/>
    <col min="7" max="7" width="11.42578125" style="174"/>
    <col min="8" max="8" width="99.42578125" style="174" customWidth="1"/>
    <col min="9" max="9" width="68.7109375" style="174" bestFit="1" customWidth="1"/>
    <col min="10" max="16384" width="11.42578125" style="174"/>
  </cols>
  <sheetData>
    <row r="1" spans="2:9" ht="7.5" customHeight="1" x14ac:dyDescent="0.2"/>
    <row r="2" spans="2:9" ht="15.75" customHeight="1" x14ac:dyDescent="0.25">
      <c r="B2" s="175" t="s">
        <v>26</v>
      </c>
      <c r="C2" s="175"/>
      <c r="D2" s="176" t="s">
        <v>27</v>
      </c>
      <c r="E2" s="177" t="s">
        <v>202</v>
      </c>
      <c r="F2" s="178"/>
      <c r="G2" s="179"/>
      <c r="H2" s="179"/>
    </row>
    <row r="3" spans="2:9" ht="15" x14ac:dyDescent="0.25">
      <c r="B3" s="175" t="s">
        <v>0</v>
      </c>
      <c r="C3" s="175"/>
      <c r="D3" s="176" t="s">
        <v>1</v>
      </c>
      <c r="F3" s="180"/>
    </row>
    <row r="4" spans="2:9" ht="15" x14ac:dyDescent="0.25">
      <c r="B4" s="175" t="s">
        <v>2</v>
      </c>
      <c r="C4" s="175"/>
      <c r="D4" s="176" t="s">
        <v>3</v>
      </c>
      <c r="F4" s="180"/>
    </row>
    <row r="5" spans="2:9" ht="6" customHeight="1" x14ac:dyDescent="0.2"/>
    <row r="6" spans="2:9" x14ac:dyDescent="0.2">
      <c r="D6" s="181" t="s">
        <v>52</v>
      </c>
      <c r="E6" s="181"/>
      <c r="F6" s="182" t="s">
        <v>10</v>
      </c>
      <c r="G6" s="182" t="s">
        <v>9</v>
      </c>
      <c r="H6" s="182" t="s">
        <v>48</v>
      </c>
      <c r="I6" s="182" t="s">
        <v>12</v>
      </c>
    </row>
    <row r="7" spans="2:9" ht="20.25" customHeight="1" x14ac:dyDescent="0.2">
      <c r="B7" s="183" t="s">
        <v>47</v>
      </c>
      <c r="C7" s="184" t="s">
        <v>46</v>
      </c>
      <c r="D7" s="185" t="s">
        <v>49</v>
      </c>
      <c r="E7" s="90" t="s">
        <v>203</v>
      </c>
      <c r="F7" s="82">
        <v>25</v>
      </c>
      <c r="G7" s="143" t="s">
        <v>204</v>
      </c>
      <c r="H7" s="84" t="s">
        <v>79</v>
      </c>
      <c r="I7" s="85" t="s">
        <v>91</v>
      </c>
    </row>
    <row r="8" spans="2:9" ht="20.25" customHeight="1" x14ac:dyDescent="0.2">
      <c r="B8" s="183"/>
      <c r="C8" s="184"/>
      <c r="D8" s="186" t="s">
        <v>50</v>
      </c>
      <c r="E8" s="91" t="s">
        <v>205</v>
      </c>
      <c r="F8" s="87">
        <f>F7+2</f>
        <v>27</v>
      </c>
      <c r="G8" s="88" t="s">
        <v>204</v>
      </c>
      <c r="H8" s="89" t="s">
        <v>206</v>
      </c>
      <c r="I8" s="64" t="s">
        <v>81</v>
      </c>
    </row>
    <row r="9" spans="2:9" ht="20.25" customHeight="1" x14ac:dyDescent="0.2">
      <c r="B9" s="183"/>
      <c r="C9" s="184"/>
      <c r="D9" s="185" t="s">
        <v>51</v>
      </c>
      <c r="E9" s="90" t="s">
        <v>207</v>
      </c>
      <c r="F9" s="82">
        <v>81.47</v>
      </c>
      <c r="G9" s="143" t="s">
        <v>4</v>
      </c>
      <c r="H9" s="84" t="s">
        <v>17</v>
      </c>
      <c r="I9" s="85" t="s">
        <v>91</v>
      </c>
    </row>
    <row r="10" spans="2:9" ht="20.25" customHeight="1" x14ac:dyDescent="0.2">
      <c r="B10" s="183"/>
      <c r="C10" s="187" t="s">
        <v>11</v>
      </c>
      <c r="D10" s="114" t="s">
        <v>64</v>
      </c>
      <c r="E10" s="91" t="s">
        <v>5</v>
      </c>
      <c r="F10" s="87">
        <v>1</v>
      </c>
      <c r="G10" s="88" t="s">
        <v>89</v>
      </c>
      <c r="H10" s="89" t="s">
        <v>82</v>
      </c>
      <c r="I10" s="64" t="s">
        <v>83</v>
      </c>
    </row>
    <row r="11" spans="2:9" ht="20.25" customHeight="1" x14ac:dyDescent="0.2">
      <c r="B11" s="183"/>
      <c r="C11" s="187"/>
      <c r="D11" s="115" t="s">
        <v>65</v>
      </c>
      <c r="E11" s="81" t="s">
        <v>6</v>
      </c>
      <c r="F11" s="82">
        <v>36</v>
      </c>
      <c r="G11" s="143" t="s">
        <v>7</v>
      </c>
      <c r="H11" s="84" t="s">
        <v>85</v>
      </c>
      <c r="I11" s="85" t="s">
        <v>84</v>
      </c>
    </row>
    <row r="12" spans="2:9" ht="20.25" customHeight="1" x14ac:dyDescent="0.2">
      <c r="B12" s="183"/>
      <c r="C12" s="187"/>
      <c r="D12" s="114" t="s">
        <v>66</v>
      </c>
      <c r="E12" s="86" t="s">
        <v>8</v>
      </c>
      <c r="F12" s="87">
        <f>F11-30</f>
        <v>6</v>
      </c>
      <c r="G12" s="88" t="s">
        <v>7</v>
      </c>
      <c r="H12" s="89" t="s">
        <v>86</v>
      </c>
      <c r="I12" s="64" t="s">
        <v>81</v>
      </c>
    </row>
    <row r="13" spans="2:9" ht="20.25" customHeight="1" x14ac:dyDescent="0.2">
      <c r="B13" s="183"/>
      <c r="C13" s="184" t="s">
        <v>14</v>
      </c>
      <c r="D13" s="115" t="s">
        <v>72</v>
      </c>
      <c r="E13" s="90" t="s">
        <v>56</v>
      </c>
      <c r="F13" s="82">
        <v>146800</v>
      </c>
      <c r="G13" s="143" t="s">
        <v>89</v>
      </c>
      <c r="H13" s="84" t="s">
        <v>90</v>
      </c>
      <c r="I13" s="85" t="s">
        <v>91</v>
      </c>
    </row>
    <row r="14" spans="2:9" ht="20.25" customHeight="1" x14ac:dyDescent="0.2">
      <c r="B14" s="183"/>
      <c r="C14" s="184"/>
      <c r="D14" s="114" t="s">
        <v>73</v>
      </c>
      <c r="E14" s="91" t="s">
        <v>208</v>
      </c>
      <c r="F14" s="87">
        <f>F13</f>
        <v>146800</v>
      </c>
      <c r="G14" s="88" t="s">
        <v>89</v>
      </c>
      <c r="H14" s="89" t="s">
        <v>209</v>
      </c>
      <c r="I14" s="64" t="s">
        <v>92</v>
      </c>
    </row>
    <row r="15" spans="2:9" ht="20.25" customHeight="1" x14ac:dyDescent="0.2">
      <c r="B15" s="183"/>
      <c r="C15" s="184"/>
      <c r="D15" s="115" t="s">
        <v>74</v>
      </c>
      <c r="E15" s="90" t="s">
        <v>210</v>
      </c>
      <c r="F15" s="82">
        <f>F13*3</f>
        <v>440400</v>
      </c>
      <c r="G15" s="143" t="s">
        <v>89</v>
      </c>
      <c r="H15" s="84" t="s">
        <v>211</v>
      </c>
      <c r="I15" s="85" t="s">
        <v>92</v>
      </c>
    </row>
    <row r="16" spans="2:9" ht="20.25" customHeight="1" x14ac:dyDescent="0.2">
      <c r="B16" s="183"/>
      <c r="C16" s="184"/>
      <c r="D16" s="114" t="s">
        <v>67</v>
      </c>
      <c r="E16" s="91" t="s">
        <v>13</v>
      </c>
      <c r="F16" s="87">
        <v>0.5</v>
      </c>
      <c r="G16" s="88"/>
      <c r="H16" s="89" t="s">
        <v>93</v>
      </c>
      <c r="I16" s="64" t="s">
        <v>94</v>
      </c>
    </row>
    <row r="17" spans="2:9" ht="20.25" customHeight="1" x14ac:dyDescent="0.2">
      <c r="B17" s="183"/>
      <c r="C17" s="152" t="s">
        <v>15</v>
      </c>
      <c r="D17" s="188" t="s">
        <v>69</v>
      </c>
      <c r="E17" s="90" t="s">
        <v>57</v>
      </c>
      <c r="F17" s="82">
        <v>0.35</v>
      </c>
      <c r="G17" s="143"/>
      <c r="H17" s="84" t="s">
        <v>19</v>
      </c>
      <c r="I17" s="85" t="s">
        <v>95</v>
      </c>
    </row>
    <row r="18" spans="2:9" ht="20.25" customHeight="1" x14ac:dyDescent="0.2">
      <c r="B18" s="183"/>
      <c r="C18" s="152"/>
      <c r="D18" s="189" t="s">
        <v>70</v>
      </c>
      <c r="E18" s="91" t="s">
        <v>58</v>
      </c>
      <c r="F18" s="87">
        <v>100</v>
      </c>
      <c r="G18" s="88" t="s">
        <v>89</v>
      </c>
      <c r="H18" s="89" t="s">
        <v>18</v>
      </c>
      <c r="I18" s="64"/>
    </row>
    <row r="19" spans="2:9" ht="20.25" customHeight="1" x14ac:dyDescent="0.2">
      <c r="B19" s="183"/>
      <c r="C19" s="152"/>
      <c r="D19" s="190" t="s">
        <v>71</v>
      </c>
      <c r="E19" s="155" t="s">
        <v>59</v>
      </c>
      <c r="F19" s="156">
        <v>0.41</v>
      </c>
      <c r="G19" s="143"/>
      <c r="H19" s="92" t="str">
        <f>CONCATENATE("Por fricción: ",ROUND(1-SIN(F11*PI()/180),2))</f>
        <v>Por fricción: 0,41</v>
      </c>
      <c r="I19" s="85" t="s">
        <v>60</v>
      </c>
    </row>
    <row r="20" spans="2:9" ht="20.25" customHeight="1" x14ac:dyDescent="0.2">
      <c r="B20" s="183"/>
      <c r="C20" s="152"/>
      <c r="D20" s="190"/>
      <c r="E20" s="155"/>
      <c r="F20" s="156"/>
      <c r="G20" s="143"/>
      <c r="H20" s="84" t="str">
        <f>CONCATENATE("Por elasticidad: ",ROUND(F17/(1-F17),2))</f>
        <v>Por elasticidad: 0,54</v>
      </c>
      <c r="I20" s="85" t="s">
        <v>96</v>
      </c>
    </row>
    <row r="21" spans="2:9" ht="20.25" customHeight="1" x14ac:dyDescent="0.2">
      <c r="B21" s="183"/>
      <c r="C21" s="116"/>
      <c r="D21" s="114" t="s">
        <v>78</v>
      </c>
      <c r="E21" s="191" t="s">
        <v>20</v>
      </c>
      <c r="F21" s="87">
        <f>300*1.2</f>
        <v>360</v>
      </c>
      <c r="G21" s="88" t="s">
        <v>21</v>
      </c>
      <c r="H21" s="89" t="s">
        <v>97</v>
      </c>
      <c r="I21" s="64" t="s">
        <v>212</v>
      </c>
    </row>
    <row r="22" spans="2:9" ht="20.25" customHeight="1" x14ac:dyDescent="0.2">
      <c r="B22" s="183"/>
      <c r="C22" s="116"/>
      <c r="D22" s="192" t="s">
        <v>77</v>
      </c>
      <c r="E22" s="155" t="s">
        <v>213</v>
      </c>
      <c r="F22" s="156">
        <v>330410</v>
      </c>
      <c r="G22" s="193" t="s">
        <v>89</v>
      </c>
      <c r="H22" s="92" t="str">
        <f>CONCATENATE("Por velocidad de onda de corte: ",ROUND((F7*1000/9.806*F21^2/1000),0))</f>
        <v>Por velocidad de onda de corte: 330410</v>
      </c>
      <c r="I22" s="85" t="s">
        <v>173</v>
      </c>
    </row>
    <row r="23" spans="2:9" ht="20.25" customHeight="1" x14ac:dyDescent="0.2">
      <c r="B23" s="183"/>
      <c r="C23" s="116"/>
      <c r="D23" s="192"/>
      <c r="E23" s="155"/>
      <c r="F23" s="156"/>
      <c r="G23" s="193"/>
      <c r="H23" s="84" t="str">
        <f>CONCATENATE("Por modulo elasticidad: ",ROUND(F15/(2*(1+F17)),0))</f>
        <v>Por modulo elasticidad: 163111</v>
      </c>
      <c r="I23" s="85" t="s">
        <v>174</v>
      </c>
    </row>
    <row r="24" spans="2:9" ht="20.25" customHeight="1" x14ac:dyDescent="0.2">
      <c r="B24" s="183"/>
      <c r="C24" s="152" t="s">
        <v>16</v>
      </c>
      <c r="D24" s="114" t="s">
        <v>75</v>
      </c>
      <c r="E24" s="91" t="s">
        <v>62</v>
      </c>
      <c r="F24" s="87">
        <f>MAX(0.7*F22,F15/(2*(1+F17)))</f>
        <v>231286.99999999997</v>
      </c>
      <c r="G24" s="88" t="s">
        <v>89</v>
      </c>
      <c r="H24" s="89" t="s">
        <v>214</v>
      </c>
      <c r="I24" s="64"/>
    </row>
    <row r="25" spans="2:9" ht="20.25" customHeight="1" x14ac:dyDescent="0.2">
      <c r="B25" s="183"/>
      <c r="C25" s="152"/>
      <c r="D25" s="115" t="s">
        <v>76</v>
      </c>
      <c r="E25" s="90" t="s">
        <v>61</v>
      </c>
      <c r="F25" s="109">
        <f>'3A Cortante _amortigu'!B43</f>
        <v>5.2838406082713341E-3</v>
      </c>
      <c r="G25" s="143"/>
      <c r="H25" s="90"/>
      <c r="I25" s="85"/>
    </row>
    <row r="26" spans="2:9" ht="20.25" customHeight="1" x14ac:dyDescent="0.2">
      <c r="B26" s="183"/>
      <c r="C26" s="116"/>
      <c r="D26" s="114" t="s">
        <v>98</v>
      </c>
      <c r="E26" s="91" t="s">
        <v>33</v>
      </c>
      <c r="F26" s="87">
        <f>'3A Cortante _amortigu'!M43</f>
        <v>6.783299295540321E-2</v>
      </c>
      <c r="G26" s="91"/>
      <c r="H26" s="89" t="str">
        <f>CONCATENATE("Calculado con Esfuerzo de Confinamiento en centroide: ",'3A Cortante _amortigu'!C70," kN/m2")</f>
        <v>Calculado con Esfuerzo de Confinamiento en centroide:  kN/m2</v>
      </c>
      <c r="I26" s="64"/>
    </row>
    <row r="27" spans="2:9" ht="20.25" customHeight="1" x14ac:dyDescent="0.2">
      <c r="B27" s="183"/>
      <c r="C27" s="112"/>
      <c r="D27" s="194" t="s">
        <v>99</v>
      </c>
      <c r="E27" s="93" t="s">
        <v>100</v>
      </c>
      <c r="F27" s="93">
        <v>89.5</v>
      </c>
      <c r="G27" s="195" t="s">
        <v>103</v>
      </c>
      <c r="H27" s="97" t="s">
        <v>171</v>
      </c>
      <c r="I27" s="93"/>
    </row>
    <row r="28" spans="2:9" ht="20.25" customHeight="1" x14ac:dyDescent="0.2">
      <c r="B28" s="183"/>
      <c r="C28" s="113"/>
      <c r="D28" s="196" t="s">
        <v>107</v>
      </c>
      <c r="E28" s="95" t="s">
        <v>102</v>
      </c>
      <c r="F28" s="197">
        <f>4*F27/F21</f>
        <v>0.99444444444444446</v>
      </c>
      <c r="G28" s="198" t="s">
        <v>104</v>
      </c>
      <c r="H28" s="64" t="s">
        <v>215</v>
      </c>
      <c r="I28" s="64" t="s">
        <v>101</v>
      </c>
    </row>
    <row r="29" spans="2:9" ht="20.25" customHeight="1" x14ac:dyDescent="0.2">
      <c r="B29" s="183"/>
      <c r="C29" s="112"/>
      <c r="D29" s="194" t="s">
        <v>108</v>
      </c>
      <c r="E29" s="94" t="s">
        <v>216</v>
      </c>
      <c r="F29" s="199">
        <f>2*PI()/F28</f>
        <v>6.318286901074444</v>
      </c>
      <c r="G29" s="195" t="s">
        <v>105</v>
      </c>
      <c r="H29" s="97" t="s">
        <v>217</v>
      </c>
      <c r="I29" s="97" t="s">
        <v>101</v>
      </c>
    </row>
    <row r="30" spans="2:9" ht="20.25" customHeight="1" x14ac:dyDescent="0.2">
      <c r="B30" s="183"/>
      <c r="C30" s="172"/>
      <c r="D30" s="200" t="s">
        <v>109</v>
      </c>
      <c r="E30" s="200" t="s">
        <v>218</v>
      </c>
      <c r="F30" s="201">
        <f>H31</f>
        <v>31.59143450537222</v>
      </c>
      <c r="G30" s="202" t="s">
        <v>105</v>
      </c>
      <c r="H30" s="203"/>
      <c r="I30" s="64" t="s">
        <v>110</v>
      </c>
    </row>
    <row r="31" spans="2:9" ht="20.25" customHeight="1" x14ac:dyDescent="0.2">
      <c r="B31" s="183"/>
      <c r="C31" s="172"/>
      <c r="D31" s="200"/>
      <c r="E31" s="200"/>
      <c r="F31" s="204"/>
      <c r="G31" s="202"/>
      <c r="H31" s="205">
        <f>5*F29</f>
        <v>31.59143450537222</v>
      </c>
      <c r="I31" s="64" t="s">
        <v>172</v>
      </c>
    </row>
    <row r="32" spans="2:9" ht="25.5" customHeight="1" x14ac:dyDescent="0.2">
      <c r="B32" s="183"/>
      <c r="C32" s="152" t="s">
        <v>115</v>
      </c>
      <c r="D32" s="93" t="s">
        <v>113</v>
      </c>
      <c r="E32" s="94" t="s">
        <v>111</v>
      </c>
      <c r="F32" s="93">
        <v>0.73729999999999996</v>
      </c>
      <c r="G32" s="93"/>
      <c r="H32" s="93"/>
      <c r="I32" s="93"/>
    </row>
    <row r="33" spans="2:9" ht="25.5" customHeight="1" x14ac:dyDescent="0.2">
      <c r="B33" s="183"/>
      <c r="C33" s="152"/>
      <c r="D33" s="95" t="s">
        <v>114</v>
      </c>
      <c r="E33" s="96" t="s">
        <v>112</v>
      </c>
      <c r="F33" s="145">
        <v>3.6930000000000001E-3</v>
      </c>
      <c r="G33" s="95"/>
      <c r="H33" s="95"/>
      <c r="I33" s="95"/>
    </row>
    <row r="38" spans="2:9" x14ac:dyDescent="0.2">
      <c r="B38" s="112"/>
    </row>
    <row r="51" spans="2:2" x14ac:dyDescent="0.2">
      <c r="B51" s="112"/>
    </row>
    <row r="70" spans="2:2" x14ac:dyDescent="0.2">
      <c r="B70" s="112"/>
    </row>
  </sheetData>
  <mergeCells count="23">
    <mergeCell ref="G22:G23"/>
    <mergeCell ref="F22:F23"/>
    <mergeCell ref="C24:C25"/>
    <mergeCell ref="D19:D20"/>
    <mergeCell ref="E19:E20"/>
    <mergeCell ref="F19:F20"/>
    <mergeCell ref="D22:D23"/>
    <mergeCell ref="E22:E23"/>
    <mergeCell ref="D30:D31"/>
    <mergeCell ref="E30:E31"/>
    <mergeCell ref="G30:G31"/>
    <mergeCell ref="F30:F31"/>
    <mergeCell ref="C30:C31"/>
    <mergeCell ref="C32:C33"/>
    <mergeCell ref="B7:B33"/>
    <mergeCell ref="C17:C20"/>
    <mergeCell ref="C10:C12"/>
    <mergeCell ref="C13:C16"/>
    <mergeCell ref="D6:E6"/>
    <mergeCell ref="C7:C9"/>
    <mergeCell ref="B4:C4"/>
    <mergeCell ref="B3:C3"/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A1:Y78"/>
  <sheetViews>
    <sheetView showGridLines="0" zoomScale="85" zoomScaleNormal="85" workbookViewId="0">
      <selection activeCell="L63" sqref="L63"/>
    </sheetView>
  </sheetViews>
  <sheetFormatPr baseColWidth="10" defaultRowHeight="15" x14ac:dyDescent="0.25"/>
  <cols>
    <col min="1" max="1" width="5.140625" customWidth="1"/>
    <col min="15" max="15" width="1.5703125" customWidth="1"/>
  </cols>
  <sheetData>
    <row r="1" spans="2:25" ht="15.75" thickBot="1" x14ac:dyDescent="0.3">
      <c r="G1" t="str">
        <f>CONCATENATE($G$2," = ",G4," ",$G$3)</f>
        <v>σ´m = 1 kN/m2</v>
      </c>
      <c r="H1" t="str">
        <f t="shared" ref="H1:J1" si="0">CONCATENATE($G$2," = ",H4," ",$G$3)</f>
        <v>σ´m = 400 kN/m2</v>
      </c>
      <c r="I1" t="str">
        <f t="shared" si="0"/>
        <v>σ´m = 2000 kN/m2</v>
      </c>
      <c r="J1" t="str">
        <f t="shared" si="0"/>
        <v>σ´m = 3750 kN/m2</v>
      </c>
      <c r="K1" t="str">
        <f>CONCATENATE($G$2," = ",K4," ",$G$3)</f>
        <v>σ´m = 1 kN/m2</v>
      </c>
      <c r="L1" t="str">
        <f t="shared" ref="L1:N1" si="1">CONCATENATE($G$2," = ",L4," ",$G$3)</f>
        <v>σ´m = 1000 kN/m2</v>
      </c>
      <c r="M1" t="str">
        <f t="shared" si="1"/>
        <v>σ´m = 2000 kN/m2</v>
      </c>
      <c r="N1" t="str">
        <f t="shared" si="1"/>
        <v>σ´m = 3740 kN/m2</v>
      </c>
    </row>
    <row r="2" spans="2:25" ht="18" customHeight="1" x14ac:dyDescent="0.35">
      <c r="B2" s="163" t="s">
        <v>28</v>
      </c>
      <c r="C2" s="164"/>
      <c r="D2" s="164"/>
      <c r="E2" s="164"/>
      <c r="F2" s="165"/>
      <c r="G2" s="166" t="s">
        <v>31</v>
      </c>
      <c r="H2" s="167"/>
      <c r="I2" s="167"/>
      <c r="J2" s="168"/>
      <c r="K2" s="166" t="s">
        <v>31</v>
      </c>
      <c r="L2" s="167"/>
      <c r="M2" s="167"/>
      <c r="N2" s="168"/>
    </row>
    <row r="3" spans="2:25" ht="17.25" x14ac:dyDescent="0.25">
      <c r="B3" s="157" t="s">
        <v>34</v>
      </c>
      <c r="C3" s="158"/>
      <c r="D3" s="158"/>
      <c r="E3" s="158"/>
      <c r="F3" s="159"/>
      <c r="G3" s="169" t="s">
        <v>32</v>
      </c>
      <c r="H3" s="170"/>
      <c r="I3" s="170"/>
      <c r="J3" s="171"/>
      <c r="K3" s="169" t="s">
        <v>32</v>
      </c>
      <c r="L3" s="170"/>
      <c r="M3" s="170"/>
      <c r="N3" s="171"/>
    </row>
    <row r="4" spans="2:25" ht="15" customHeight="1" thickBot="1" x14ac:dyDescent="0.3">
      <c r="B4" s="160"/>
      <c r="C4" s="161"/>
      <c r="D4" s="161"/>
      <c r="E4" s="161"/>
      <c r="F4" s="162"/>
      <c r="G4" s="22">
        <v>1</v>
      </c>
      <c r="H4" s="23">
        <v>400</v>
      </c>
      <c r="I4" s="208">
        <v>2000</v>
      </c>
      <c r="J4" s="24">
        <v>3750</v>
      </c>
      <c r="K4" s="22">
        <v>1</v>
      </c>
      <c r="L4" s="23">
        <v>1000</v>
      </c>
      <c r="M4" s="208">
        <v>2000</v>
      </c>
      <c r="N4" s="24">
        <v>3740</v>
      </c>
      <c r="Y4" s="3" t="s">
        <v>37</v>
      </c>
    </row>
    <row r="5" spans="2:25" ht="6.75" customHeight="1" thickBot="1" x14ac:dyDescent="0.3"/>
    <row r="6" spans="2:25" ht="18.75" thickBot="1" x14ac:dyDescent="0.4">
      <c r="B6" s="15" t="s">
        <v>24</v>
      </c>
      <c r="C6" s="16" t="s">
        <v>22</v>
      </c>
      <c r="D6" s="16" t="s">
        <v>23</v>
      </c>
      <c r="E6" s="17" t="s">
        <v>25</v>
      </c>
      <c r="F6" s="18" t="s">
        <v>29</v>
      </c>
      <c r="G6" s="166" t="s">
        <v>30</v>
      </c>
      <c r="H6" s="167"/>
      <c r="I6" s="167"/>
      <c r="J6" s="168"/>
      <c r="K6" s="166" t="s">
        <v>33</v>
      </c>
      <c r="L6" s="167"/>
      <c r="M6" s="167"/>
      <c r="N6" s="168"/>
    </row>
    <row r="7" spans="2:25" x14ac:dyDescent="0.25">
      <c r="B7" s="10">
        <v>9.9999999999999995E-7</v>
      </c>
      <c r="C7" s="11">
        <v>0</v>
      </c>
      <c r="D7" s="11">
        <v>0</v>
      </c>
      <c r="E7" s="5">
        <f t="shared" ref="E7:E41" si="2">0.5*(1+TANH(LN(((0.000102+D7)/B7)^0.492)))</f>
        <v>0.98955335952515522</v>
      </c>
      <c r="F7" s="5">
        <f t="shared" ref="F7:F41" si="3">0.272*(1-TANH(LN((0.000556/B7)^0.4)))*EXP(-0.0145*C7^1.3)</f>
        <v>3.44177634585593E-3</v>
      </c>
      <c r="G7" s="25">
        <f>IF($E7*G$4^$F7&gt;1,1,$E7*G$4^$F7)</f>
        <v>0.98955335952515522</v>
      </c>
      <c r="H7" s="26">
        <f>IF($E7*H$4^$F7&gt;1,1,$E7*H$4^$F7)</f>
        <v>1</v>
      </c>
      <c r="I7" s="38">
        <f>IF($E7*I$4^$F7&gt;1,1,$E7*I$4^$F7)</f>
        <v>1</v>
      </c>
      <c r="J7" s="27">
        <f>IF($E7*J$4^$F7&gt;1,1,$E7*J$4^$F7)</f>
        <v>1</v>
      </c>
      <c r="K7" s="26">
        <f>0.333*((1+EXP(-0.0145*C7^1.3))/2)*(0.586*G7^2-1.547*G7+1)</f>
        <v>1.4312820087509373E-2</v>
      </c>
      <c r="L7" s="26">
        <f>0.333*((1+EXP(-0.0145*C7^1.3))/2)*(0.586*H7^2-1.547*H7+1)</f>
        <v>1.2987000000000012E-2</v>
      </c>
      <c r="M7" s="38">
        <f>0.333*((1+EXP(-0.0145*C7^1.3))/2)*(0.586*I7^2-1.547*I7+1)</f>
        <v>1.2987000000000012E-2</v>
      </c>
      <c r="N7" s="27">
        <f>0.333*((1+EXP(-0.0145*C7^1.3))/2)*(0.586*J7^2-1.547*J7+1)</f>
        <v>1.2987000000000012E-2</v>
      </c>
    </row>
    <row r="8" spans="2:25" x14ac:dyDescent="0.25">
      <c r="B8" s="10">
        <v>5.0000000000000004E-6</v>
      </c>
      <c r="C8" s="11">
        <v>0</v>
      </c>
      <c r="D8" s="11">
        <v>0</v>
      </c>
      <c r="E8" s="5">
        <f t="shared" si="2"/>
        <v>0.95107415926154348</v>
      </c>
      <c r="F8" s="5">
        <f t="shared" si="3"/>
        <v>1.2268971951293445E-2</v>
      </c>
      <c r="G8" s="4">
        <f t="shared" ref="G8:J23" si="4">IF($E8*G$4^$F8&gt;1,1,$E8*G$4^$F8)</f>
        <v>0.95107415926154348</v>
      </c>
      <c r="H8" s="5">
        <f t="shared" si="4"/>
        <v>1</v>
      </c>
      <c r="I8" s="33">
        <f t="shared" si="4"/>
        <v>1</v>
      </c>
      <c r="J8" s="6">
        <f t="shared" si="4"/>
        <v>1</v>
      </c>
      <c r="K8" s="5">
        <f>0.333*((1+EXP(-0.0145*C8^1.3))/2)*(0.586*G8^2-1.547*G8+1)</f>
        <v>1.9563723586977017E-2</v>
      </c>
      <c r="L8" s="5">
        <f t="shared" ref="L8:L41" si="5">0.333*((1+EXP(-0.0145*C8^1.3))/2)*(0.586*H8^2-1.547*H8+1)</f>
        <v>1.2987000000000012E-2</v>
      </c>
      <c r="M8" s="33">
        <f t="shared" ref="M8:M43" si="6">0.333*((1+EXP(-0.0145*C8^1.3))/2)*(0.586*I8^2-1.547*I8+1)</f>
        <v>1.2987000000000012E-2</v>
      </c>
      <c r="N8" s="6">
        <f t="shared" ref="N8:N41" si="7">0.333*((1+EXP(-0.0145*C8^1.3))/2)*(0.586*J8^2-1.547*J8+1)</f>
        <v>1.2987000000000012E-2</v>
      </c>
    </row>
    <row r="9" spans="2:25" x14ac:dyDescent="0.25">
      <c r="B9" s="10">
        <v>1.0000000000000001E-5</v>
      </c>
      <c r="C9" s="11">
        <v>0</v>
      </c>
      <c r="D9" s="11">
        <v>0</v>
      </c>
      <c r="E9" s="5">
        <f t="shared" si="2"/>
        <v>0.90764634378249065</v>
      </c>
      <c r="F9" s="5">
        <f t="shared" si="3"/>
        <v>2.1010348782750991E-2</v>
      </c>
      <c r="G9" s="4">
        <f t="shared" si="4"/>
        <v>0.90764634378249065</v>
      </c>
      <c r="H9" s="5">
        <f t="shared" si="4"/>
        <v>1</v>
      </c>
      <c r="I9" s="33">
        <f t="shared" si="4"/>
        <v>1</v>
      </c>
      <c r="J9" s="6">
        <f t="shared" si="4"/>
        <v>1</v>
      </c>
      <c r="K9" s="5">
        <f t="shared" ref="K9:K41" si="8">0.333*((1+EXP(-0.0145*C9^1.3))/2)*(0.586*G9^2-1.547*G9+1)</f>
        <v>2.6184033423724867E-2</v>
      </c>
      <c r="L9" s="5">
        <f t="shared" si="5"/>
        <v>1.2987000000000012E-2</v>
      </c>
      <c r="M9" s="33">
        <f t="shared" si="6"/>
        <v>1.2987000000000012E-2</v>
      </c>
      <c r="N9" s="6">
        <f t="shared" si="7"/>
        <v>1.2987000000000012E-2</v>
      </c>
    </row>
    <row r="10" spans="2:25" x14ac:dyDescent="0.25">
      <c r="B10" s="10">
        <v>1.5E-5</v>
      </c>
      <c r="C10" s="11">
        <v>0</v>
      </c>
      <c r="D10" s="11">
        <v>0</v>
      </c>
      <c r="E10" s="5">
        <f t="shared" si="2"/>
        <v>0.86832757795230986</v>
      </c>
      <c r="F10" s="5">
        <f t="shared" si="3"/>
        <v>2.8636930662987031E-2</v>
      </c>
      <c r="G10" s="4">
        <f t="shared" si="4"/>
        <v>0.86832757795230986</v>
      </c>
      <c r="H10" s="5">
        <f t="shared" si="4"/>
        <v>1</v>
      </c>
      <c r="I10" s="33">
        <f t="shared" si="4"/>
        <v>1</v>
      </c>
      <c r="J10" s="6">
        <f t="shared" si="4"/>
        <v>1</v>
      </c>
      <c r="K10" s="5">
        <f t="shared" si="8"/>
        <v>3.2812823507635314E-2</v>
      </c>
      <c r="L10" s="5">
        <f t="shared" si="5"/>
        <v>1.2987000000000012E-2</v>
      </c>
      <c r="M10" s="33">
        <f t="shared" si="6"/>
        <v>1.2987000000000012E-2</v>
      </c>
      <c r="N10" s="6">
        <f t="shared" si="7"/>
        <v>1.2987000000000012E-2</v>
      </c>
    </row>
    <row r="11" spans="2:25" x14ac:dyDescent="0.25">
      <c r="B11" s="10">
        <v>2.0000000000000002E-5</v>
      </c>
      <c r="C11" s="11">
        <v>0</v>
      </c>
      <c r="D11" s="11">
        <v>0</v>
      </c>
      <c r="E11" s="5">
        <f t="shared" si="2"/>
        <v>0.83246134548957396</v>
      </c>
      <c r="F11" s="5">
        <f t="shared" si="3"/>
        <v>3.5563223557316274E-2</v>
      </c>
      <c r="G11" s="4">
        <f t="shared" si="4"/>
        <v>0.83246134548957396</v>
      </c>
      <c r="H11" s="5">
        <f t="shared" si="4"/>
        <v>1</v>
      </c>
      <c r="I11" s="33">
        <f t="shared" si="4"/>
        <v>1</v>
      </c>
      <c r="J11" s="6">
        <f t="shared" si="4"/>
        <v>1</v>
      </c>
      <c r="K11" s="5">
        <f t="shared" si="8"/>
        <v>3.9385757178950639E-2</v>
      </c>
      <c r="L11" s="5">
        <f t="shared" si="5"/>
        <v>1.2987000000000012E-2</v>
      </c>
      <c r="M11" s="33">
        <f t="shared" si="6"/>
        <v>1.2987000000000012E-2</v>
      </c>
      <c r="N11" s="6">
        <f t="shared" si="7"/>
        <v>1.2987000000000012E-2</v>
      </c>
    </row>
    <row r="12" spans="2:25" x14ac:dyDescent="0.25">
      <c r="B12" s="10">
        <v>2.5000000000000001E-5</v>
      </c>
      <c r="C12" s="11">
        <v>0</v>
      </c>
      <c r="D12" s="11">
        <v>0</v>
      </c>
      <c r="E12" s="5">
        <f t="shared" si="2"/>
        <v>0.7995684634506891</v>
      </c>
      <c r="F12" s="5">
        <f t="shared" si="3"/>
        <v>4.1977391666347459E-2</v>
      </c>
      <c r="G12" s="4">
        <f t="shared" si="4"/>
        <v>0.7995684634506891</v>
      </c>
      <c r="H12" s="5">
        <f t="shared" si="4"/>
        <v>1</v>
      </c>
      <c r="I12" s="33">
        <f t="shared" si="4"/>
        <v>1</v>
      </c>
      <c r="J12" s="6">
        <f t="shared" si="4"/>
        <v>1</v>
      </c>
      <c r="K12" s="5">
        <f t="shared" si="8"/>
        <v>4.5855128137597546E-2</v>
      </c>
      <c r="L12" s="5">
        <f t="shared" si="5"/>
        <v>1.2987000000000012E-2</v>
      </c>
      <c r="M12" s="33">
        <f t="shared" si="6"/>
        <v>1.2987000000000012E-2</v>
      </c>
      <c r="N12" s="6">
        <f t="shared" si="7"/>
        <v>1.2987000000000012E-2</v>
      </c>
    </row>
    <row r="13" spans="2:25" x14ac:dyDescent="0.25">
      <c r="B13" s="10">
        <v>3.0000000000000001E-5</v>
      </c>
      <c r="C13" s="11">
        <v>0</v>
      </c>
      <c r="D13" s="11">
        <v>0</v>
      </c>
      <c r="E13" s="5">
        <f t="shared" si="2"/>
        <v>0.7692702142772152</v>
      </c>
      <c r="F13" s="5">
        <f t="shared" si="3"/>
        <v>4.7987667913184449E-2</v>
      </c>
      <c r="G13" s="4">
        <f t="shared" si="4"/>
        <v>0.7692702142772152</v>
      </c>
      <c r="H13" s="5">
        <f t="shared" si="4"/>
        <v>1</v>
      </c>
      <c r="I13" s="33">
        <f t="shared" si="4"/>
        <v>1</v>
      </c>
      <c r="J13" s="6">
        <f t="shared" si="4"/>
        <v>1</v>
      </c>
      <c r="K13" s="5">
        <f t="shared" si="8"/>
        <v>5.2187794226265516E-2</v>
      </c>
      <c r="L13" s="5">
        <f t="shared" si="5"/>
        <v>1.2987000000000012E-2</v>
      </c>
      <c r="M13" s="33">
        <f t="shared" si="6"/>
        <v>1.2987000000000012E-2</v>
      </c>
      <c r="N13" s="6">
        <f t="shared" si="7"/>
        <v>1.2987000000000012E-2</v>
      </c>
    </row>
    <row r="14" spans="2:25" x14ac:dyDescent="0.25">
      <c r="B14" s="10">
        <v>5.0000000000000002E-5</v>
      </c>
      <c r="C14" s="11">
        <v>0</v>
      </c>
      <c r="D14" s="11">
        <v>0</v>
      </c>
      <c r="E14" s="5">
        <f t="shared" si="2"/>
        <v>0.6685297000895023</v>
      </c>
      <c r="F14" s="5">
        <f t="shared" si="3"/>
        <v>6.9133383101495957E-2</v>
      </c>
      <c r="G14" s="4">
        <f t="shared" si="4"/>
        <v>0.6685297000895023</v>
      </c>
      <c r="H14" s="5">
        <f t="shared" si="4"/>
        <v>1</v>
      </c>
      <c r="I14" s="33">
        <f t="shared" si="4"/>
        <v>1</v>
      </c>
      <c r="J14" s="6">
        <f t="shared" si="4"/>
        <v>1</v>
      </c>
      <c r="K14" s="5">
        <f t="shared" si="8"/>
        <v>7.5819665260502406E-2</v>
      </c>
      <c r="L14" s="5">
        <f t="shared" si="5"/>
        <v>1.2987000000000012E-2</v>
      </c>
      <c r="M14" s="33">
        <f t="shared" si="6"/>
        <v>1.2987000000000012E-2</v>
      </c>
      <c r="N14" s="6">
        <f t="shared" si="7"/>
        <v>1.2987000000000012E-2</v>
      </c>
    </row>
    <row r="15" spans="2:25" x14ac:dyDescent="0.25">
      <c r="B15" s="10">
        <v>1E-4</v>
      </c>
      <c r="C15" s="11">
        <v>0</v>
      </c>
      <c r="D15" s="11">
        <v>0</v>
      </c>
      <c r="E15" s="5">
        <f t="shared" si="2"/>
        <v>0.50487129218172611</v>
      </c>
      <c r="F15" s="5">
        <f t="shared" si="3"/>
        <v>0.11000751939086807</v>
      </c>
      <c r="G15" s="4">
        <f t="shared" si="4"/>
        <v>0.50487129218172611</v>
      </c>
      <c r="H15" s="5">
        <f t="shared" si="4"/>
        <v>0.97594836682461528</v>
      </c>
      <c r="I15" s="33">
        <f t="shared" si="4"/>
        <v>1</v>
      </c>
      <c r="J15" s="6">
        <f t="shared" si="4"/>
        <v>1</v>
      </c>
      <c r="K15" s="5">
        <f t="shared" si="8"/>
        <v>0.12265475369978493</v>
      </c>
      <c r="L15" s="5">
        <f t="shared" si="5"/>
        <v>1.6103331329550913E-2</v>
      </c>
      <c r="M15" s="33">
        <f t="shared" si="6"/>
        <v>1.2987000000000012E-2</v>
      </c>
      <c r="N15" s="6">
        <f t="shared" si="7"/>
        <v>1.2987000000000012E-2</v>
      </c>
    </row>
    <row r="16" spans="2:25" x14ac:dyDescent="0.25">
      <c r="B16" s="10">
        <v>2.0000000000000001E-4</v>
      </c>
      <c r="C16" s="11">
        <v>0</v>
      </c>
      <c r="D16" s="11">
        <v>0</v>
      </c>
      <c r="E16" s="5">
        <f t="shared" si="2"/>
        <v>0.3401622996908637</v>
      </c>
      <c r="F16" s="5">
        <f t="shared" si="3"/>
        <v>0.16657100975559322</v>
      </c>
      <c r="G16" s="4">
        <f t="shared" ref="G16:J41" si="9">IF($E16*G$4^$F16&gt;1,1,$E16*G$4^$F16)</f>
        <v>0.3401622996908637</v>
      </c>
      <c r="H16" s="5">
        <f t="shared" si="4"/>
        <v>0.92281349971497062</v>
      </c>
      <c r="I16" s="33">
        <f t="shared" si="4"/>
        <v>1</v>
      </c>
      <c r="J16" s="6">
        <f t="shared" si="4"/>
        <v>1</v>
      </c>
      <c r="K16" s="5">
        <f t="shared" si="8"/>
        <v>0.18034454526133048</v>
      </c>
      <c r="L16" s="5">
        <f t="shared" si="5"/>
        <v>2.3788248779515971E-2</v>
      </c>
      <c r="M16" s="33">
        <f t="shared" si="6"/>
        <v>1.2987000000000012E-2</v>
      </c>
      <c r="N16" s="6">
        <f t="shared" si="7"/>
        <v>1.2987000000000012E-2</v>
      </c>
    </row>
    <row r="17" spans="1:25" x14ac:dyDescent="0.25">
      <c r="B17" s="10">
        <v>2.9999999999999997E-4</v>
      </c>
      <c r="C17" s="11">
        <v>0</v>
      </c>
      <c r="D17" s="11">
        <v>0</v>
      </c>
      <c r="E17" s="5">
        <f t="shared" si="2"/>
        <v>0.25701360607339685</v>
      </c>
      <c r="F17" s="5">
        <f t="shared" si="3"/>
        <v>0.20620240424801803</v>
      </c>
      <c r="G17" s="4">
        <f t="shared" si="9"/>
        <v>0.25701360607339685</v>
      </c>
      <c r="H17" s="5">
        <f t="shared" si="4"/>
        <v>0.88411170696046271</v>
      </c>
      <c r="I17" s="33">
        <f t="shared" si="4"/>
        <v>1</v>
      </c>
      <c r="J17" s="6">
        <f t="shared" si="4"/>
        <v>1</v>
      </c>
      <c r="K17" s="5">
        <f t="shared" si="8"/>
        <v>0.21348921831765108</v>
      </c>
      <c r="L17" s="5">
        <f t="shared" si="5"/>
        <v>3.0079272757029638E-2</v>
      </c>
      <c r="M17" s="33">
        <f t="shared" si="6"/>
        <v>1.2987000000000012E-2</v>
      </c>
      <c r="N17" s="6">
        <f t="shared" si="7"/>
        <v>1.2987000000000012E-2</v>
      </c>
    </row>
    <row r="18" spans="1:25" x14ac:dyDescent="0.25">
      <c r="B18" s="10">
        <v>4.0000000000000002E-4</v>
      </c>
      <c r="C18" s="11">
        <v>0</v>
      </c>
      <c r="D18" s="11">
        <v>0</v>
      </c>
      <c r="E18" s="5">
        <f t="shared" si="2"/>
        <v>0.20675003779924883</v>
      </c>
      <c r="F18" s="5">
        <f t="shared" si="3"/>
        <v>0.23637753754035484</v>
      </c>
      <c r="G18" s="4">
        <f t="shared" si="9"/>
        <v>0.20675003779924883</v>
      </c>
      <c r="H18" s="5">
        <f t="shared" si="4"/>
        <v>0.85214623773549003</v>
      </c>
      <c r="I18" s="33">
        <f t="shared" si="4"/>
        <v>1</v>
      </c>
      <c r="J18" s="6">
        <f t="shared" si="4"/>
        <v>1</v>
      </c>
      <c r="K18" s="5">
        <f t="shared" si="8"/>
        <v>0.23483379790280934</v>
      </c>
      <c r="L18" s="5">
        <f t="shared" si="5"/>
        <v>3.5716098672288088E-2</v>
      </c>
      <c r="M18" s="33">
        <f t="shared" si="6"/>
        <v>1.2987000000000012E-2</v>
      </c>
      <c r="N18" s="6">
        <f t="shared" si="7"/>
        <v>1.2987000000000012E-2</v>
      </c>
    </row>
    <row r="19" spans="1:25" x14ac:dyDescent="0.25">
      <c r="A19" t="s">
        <v>45</v>
      </c>
      <c r="B19" s="10">
        <v>5.0000000000000001E-4</v>
      </c>
      <c r="C19" s="11">
        <v>0</v>
      </c>
      <c r="D19" s="11">
        <v>0</v>
      </c>
      <c r="E19" s="5">
        <f t="shared" si="2"/>
        <v>0.17304463983713486</v>
      </c>
      <c r="F19" s="5">
        <f t="shared" si="3"/>
        <v>0.2604567081400086</v>
      </c>
      <c r="G19" s="4">
        <f t="shared" si="9"/>
        <v>0.17304463983713486</v>
      </c>
      <c r="H19" s="5">
        <f t="shared" si="4"/>
        <v>0.82391447152624753</v>
      </c>
      <c r="I19" s="33">
        <f t="shared" si="4"/>
        <v>1</v>
      </c>
      <c r="J19" s="6">
        <f t="shared" si="4"/>
        <v>1</v>
      </c>
      <c r="K19" s="5">
        <f t="shared" si="8"/>
        <v>0.24969918031538904</v>
      </c>
      <c r="L19" s="5">
        <f t="shared" si="5"/>
        <v>4.1026151312687206E-2</v>
      </c>
      <c r="M19" s="33">
        <f t="shared" si="6"/>
        <v>1.2987000000000012E-2</v>
      </c>
      <c r="N19" s="6">
        <f t="shared" si="7"/>
        <v>1.2987000000000012E-2</v>
      </c>
      <c r="Y19" s="1"/>
    </row>
    <row r="20" spans="1:25" x14ac:dyDescent="0.25">
      <c r="B20" s="10">
        <v>5.9999999999999995E-4</v>
      </c>
      <c r="C20" s="11">
        <v>0</v>
      </c>
      <c r="D20" s="11">
        <v>0</v>
      </c>
      <c r="E20" s="5">
        <f t="shared" si="2"/>
        <v>0.14885554373653231</v>
      </c>
      <c r="F20" s="5">
        <f t="shared" si="3"/>
        <v>0.28028379353385924</v>
      </c>
      <c r="G20" s="4">
        <f t="shared" si="9"/>
        <v>0.14885554373653231</v>
      </c>
      <c r="H20" s="5">
        <f t="shared" si="4"/>
        <v>0.79814217252067732</v>
      </c>
      <c r="I20" s="33">
        <f t="shared" si="4"/>
        <v>1</v>
      </c>
      <c r="J20" s="6">
        <f t="shared" si="4"/>
        <v>1</v>
      </c>
      <c r="K20" s="5">
        <f t="shared" si="8"/>
        <v>0.26064078030455623</v>
      </c>
      <c r="L20" s="5">
        <f t="shared" si="5"/>
        <v>4.6145202825228514E-2</v>
      </c>
      <c r="M20" s="33">
        <f t="shared" si="6"/>
        <v>1.2987000000000012E-2</v>
      </c>
      <c r="N20" s="6">
        <f t="shared" si="7"/>
        <v>1.2987000000000012E-2</v>
      </c>
    </row>
    <row r="21" spans="1:25" x14ac:dyDescent="0.25">
      <c r="B21" s="10">
        <v>8.0000000000000004E-4</v>
      </c>
      <c r="C21" s="11">
        <v>0</v>
      </c>
      <c r="D21" s="11">
        <v>0</v>
      </c>
      <c r="E21" s="5">
        <f t="shared" si="2"/>
        <v>0.11642954665050925</v>
      </c>
      <c r="F21" s="5">
        <f t="shared" si="3"/>
        <v>0.31130902021879098</v>
      </c>
      <c r="G21" s="4">
        <f t="shared" si="9"/>
        <v>0.11642954665050925</v>
      </c>
      <c r="H21" s="5">
        <f t="shared" si="4"/>
        <v>0.7518097486504548</v>
      </c>
      <c r="I21" s="33">
        <f t="shared" si="4"/>
        <v>1</v>
      </c>
      <c r="J21" s="6">
        <f t="shared" si="4"/>
        <v>1</v>
      </c>
      <c r="K21" s="5">
        <f t="shared" si="8"/>
        <v>0.27566646198925393</v>
      </c>
      <c r="L21" s="5">
        <f t="shared" si="5"/>
        <v>5.5999946385259174E-2</v>
      </c>
      <c r="M21" s="33">
        <f t="shared" si="6"/>
        <v>1.2987000000000012E-2</v>
      </c>
      <c r="N21" s="6">
        <f t="shared" si="7"/>
        <v>1.2987000000000012E-2</v>
      </c>
    </row>
    <row r="22" spans="1:25" x14ac:dyDescent="0.25">
      <c r="B22" s="10">
        <v>1E-3</v>
      </c>
      <c r="C22" s="11">
        <v>0</v>
      </c>
      <c r="D22" s="11">
        <v>0</v>
      </c>
      <c r="E22" s="5">
        <f t="shared" si="2"/>
        <v>9.5672735891345784E-2</v>
      </c>
      <c r="F22" s="5">
        <f t="shared" si="3"/>
        <v>0.33471591732251987</v>
      </c>
      <c r="G22" s="4">
        <f t="shared" si="9"/>
        <v>9.5672735891345784E-2</v>
      </c>
      <c r="H22" s="5">
        <f t="shared" si="4"/>
        <v>0.71078636852364097</v>
      </c>
      <c r="I22" s="33">
        <f t="shared" si="4"/>
        <v>1</v>
      </c>
      <c r="J22" s="6">
        <f t="shared" si="4"/>
        <v>1</v>
      </c>
      <c r="K22" s="5">
        <f t="shared" si="8"/>
        <v>0.28550024570104993</v>
      </c>
      <c r="L22" s="5">
        <f t="shared" si="5"/>
        <v>6.5424777478199442E-2</v>
      </c>
      <c r="M22" s="33">
        <f t="shared" si="6"/>
        <v>1.2987000000000012E-2</v>
      </c>
      <c r="N22" s="6">
        <f t="shared" si="7"/>
        <v>1.2987000000000012E-2</v>
      </c>
      <c r="Y22" s="1"/>
    </row>
    <row r="23" spans="1:25" x14ac:dyDescent="0.25">
      <c r="B23" s="10">
        <v>1.5E-3</v>
      </c>
      <c r="C23" s="11">
        <v>0</v>
      </c>
      <c r="D23" s="11">
        <v>0</v>
      </c>
      <c r="E23" s="5">
        <f t="shared" si="2"/>
        <v>6.6283267844624738E-2</v>
      </c>
      <c r="F23" s="5">
        <f t="shared" si="3"/>
        <v>0.3746426518108863</v>
      </c>
      <c r="G23" s="4">
        <f t="shared" si="9"/>
        <v>6.6283267844624738E-2</v>
      </c>
      <c r="H23" s="5">
        <f t="shared" si="4"/>
        <v>0.62552772979643445</v>
      </c>
      <c r="I23" s="33">
        <f t="shared" si="4"/>
        <v>1</v>
      </c>
      <c r="J23" s="6">
        <f t="shared" si="4"/>
        <v>1</v>
      </c>
      <c r="K23" s="5">
        <f t="shared" si="8"/>
        <v>0.29971144154690565</v>
      </c>
      <c r="L23" s="5">
        <f t="shared" si="5"/>
        <v>8.7113325234594544E-2</v>
      </c>
      <c r="M23" s="33">
        <f t="shared" si="6"/>
        <v>1.2987000000000012E-2</v>
      </c>
      <c r="N23" s="6">
        <f t="shared" si="7"/>
        <v>1.2987000000000012E-2</v>
      </c>
    </row>
    <row r="24" spans="1:25" x14ac:dyDescent="0.25">
      <c r="B24" s="10">
        <v>2E-3</v>
      </c>
      <c r="C24" s="11">
        <v>0</v>
      </c>
      <c r="D24" s="11">
        <v>0</v>
      </c>
      <c r="E24" s="5">
        <f t="shared" si="2"/>
        <v>5.0771480912764122E-2</v>
      </c>
      <c r="F24" s="5">
        <f t="shared" si="3"/>
        <v>0.4002599056964391</v>
      </c>
      <c r="G24" s="4">
        <f t="shared" si="9"/>
        <v>5.0771480912764122E-2</v>
      </c>
      <c r="H24" s="5">
        <f t="shared" si="9"/>
        <v>0.55862467875784849</v>
      </c>
      <c r="I24" s="33">
        <f t="shared" si="9"/>
        <v>1</v>
      </c>
      <c r="J24" s="6">
        <f t="shared" si="9"/>
        <v>1</v>
      </c>
      <c r="K24" s="5">
        <f t="shared" si="8"/>
        <v>0.30734803650332515</v>
      </c>
      <c r="L24" s="5">
        <f t="shared" si="5"/>
        <v>0.10611900128946793</v>
      </c>
      <c r="M24" s="33">
        <f t="shared" si="6"/>
        <v>1.2987000000000012E-2</v>
      </c>
      <c r="N24" s="6">
        <f t="shared" si="7"/>
        <v>1.2987000000000012E-2</v>
      </c>
    </row>
    <row r="25" spans="1:25" x14ac:dyDescent="0.25">
      <c r="B25" s="10">
        <v>3.0000000000000001E-3</v>
      </c>
      <c r="C25" s="11">
        <v>0</v>
      </c>
      <c r="D25" s="11">
        <v>0</v>
      </c>
      <c r="E25" s="5">
        <f t="shared" si="2"/>
        <v>3.4646674146813661E-2</v>
      </c>
      <c r="F25" s="5">
        <f t="shared" si="3"/>
        <v>0.43187122079705337</v>
      </c>
      <c r="G25" s="4">
        <f t="shared" si="9"/>
        <v>3.4646674146813661E-2</v>
      </c>
      <c r="H25" s="5">
        <f t="shared" si="9"/>
        <v>0.46069805271279807</v>
      </c>
      <c r="I25" s="33">
        <f t="shared" si="9"/>
        <v>0.92316941066079372</v>
      </c>
      <c r="J25" s="6">
        <f t="shared" si="9"/>
        <v>1</v>
      </c>
      <c r="K25" s="5">
        <f t="shared" si="8"/>
        <v>0.3153859732664348</v>
      </c>
      <c r="L25" s="5">
        <f t="shared" si="5"/>
        <v>0.13708755261477212</v>
      </c>
      <c r="M25" s="33">
        <f t="shared" si="6"/>
        <v>2.3733107643729538E-2</v>
      </c>
      <c r="N25" s="6">
        <f t="shared" si="7"/>
        <v>1.2987000000000012E-2</v>
      </c>
    </row>
    <row r="26" spans="1:25" x14ac:dyDescent="0.25">
      <c r="B26" s="209">
        <v>4.0000000000000001E-3</v>
      </c>
      <c r="C26" s="210">
        <v>0</v>
      </c>
      <c r="D26" s="210">
        <v>0</v>
      </c>
      <c r="E26" s="211">
        <f t="shared" si="2"/>
        <v>2.6329791474247299E-2</v>
      </c>
      <c r="F26" s="211">
        <f t="shared" si="3"/>
        <v>0.45098128069557381</v>
      </c>
      <c r="G26" s="212">
        <f t="shared" si="9"/>
        <v>2.6329791474247299E-2</v>
      </c>
      <c r="H26" s="211">
        <f t="shared" si="9"/>
        <v>0.39257963504291299</v>
      </c>
      <c r="I26" s="213">
        <f t="shared" si="9"/>
        <v>0.81124149117032207</v>
      </c>
      <c r="J26" s="214">
        <f t="shared" si="9"/>
        <v>1</v>
      </c>
      <c r="K26" s="211">
        <f t="shared" si="8"/>
        <v>0.31957146255606295</v>
      </c>
      <c r="L26" s="211">
        <f t="shared" si="5"/>
        <v>0.16083663693908093</v>
      </c>
      <c r="M26" s="213">
        <f t="shared" si="6"/>
        <v>4.351094175685119E-2</v>
      </c>
      <c r="N26" s="214">
        <f t="shared" si="7"/>
        <v>1.2987000000000012E-2</v>
      </c>
    </row>
    <row r="27" spans="1:25" x14ac:dyDescent="0.25">
      <c r="B27" s="209">
        <v>6.0000000000000001E-3</v>
      </c>
      <c r="C27" s="210">
        <v>0</v>
      </c>
      <c r="D27" s="210">
        <v>0</v>
      </c>
      <c r="E27" s="211">
        <f t="shared" si="2"/>
        <v>1.7821818681820978E-2</v>
      </c>
      <c r="F27" s="211">
        <f t="shared" si="3"/>
        <v>0.47340532097368682</v>
      </c>
      <c r="G27" s="212">
        <f t="shared" si="9"/>
        <v>1.7821818681820978E-2</v>
      </c>
      <c r="H27" s="211">
        <f t="shared" si="9"/>
        <v>0.30393524605671429</v>
      </c>
      <c r="I27" s="213">
        <f t="shared" si="9"/>
        <v>0.65114421353834095</v>
      </c>
      <c r="J27" s="214">
        <f t="shared" si="9"/>
        <v>0.87683411856053295</v>
      </c>
      <c r="K27" s="211">
        <f t="shared" si="8"/>
        <v>0.32388105147353768</v>
      </c>
      <c r="L27" s="211">
        <f t="shared" si="5"/>
        <v>0.19445364562423473</v>
      </c>
      <c r="M27" s="213">
        <f t="shared" si="6"/>
        <v>8.0298731134862508E-2</v>
      </c>
      <c r="N27" s="214">
        <f t="shared" si="7"/>
        <v>3.132755058029222E-2</v>
      </c>
    </row>
    <row r="28" spans="1:25" x14ac:dyDescent="0.25">
      <c r="B28" s="10">
        <v>8.0000000000000002E-3</v>
      </c>
      <c r="C28" s="11">
        <v>0</v>
      </c>
      <c r="D28" s="11">
        <v>0</v>
      </c>
      <c r="E28" s="5">
        <f t="shared" si="2"/>
        <v>1.3487290340115698E-2</v>
      </c>
      <c r="F28" s="5">
        <f t="shared" si="3"/>
        <v>0.48638115084740652</v>
      </c>
      <c r="G28" s="4">
        <f t="shared" si="9"/>
        <v>1.3487290340115698E-2</v>
      </c>
      <c r="H28" s="5">
        <f t="shared" si="9"/>
        <v>0.24860945401900353</v>
      </c>
      <c r="I28" s="33">
        <f t="shared" si="9"/>
        <v>0.54385543739566966</v>
      </c>
      <c r="J28" s="6">
        <f t="shared" si="9"/>
        <v>0.73835657706061197</v>
      </c>
      <c r="K28" s="5">
        <f t="shared" si="8"/>
        <v>0.32608750586230528</v>
      </c>
      <c r="L28" s="5">
        <f t="shared" si="5"/>
        <v>0.2169894192942102</v>
      </c>
      <c r="M28" s="33">
        <f t="shared" si="6"/>
        <v>0.11054999870890254</v>
      </c>
      <c r="N28" s="6">
        <f t="shared" si="7"/>
        <v>5.9018339293952733E-2</v>
      </c>
    </row>
    <row r="29" spans="1:25" x14ac:dyDescent="0.25">
      <c r="B29" s="10">
        <v>0.01</v>
      </c>
      <c r="C29" s="11">
        <v>0</v>
      </c>
      <c r="D29" s="11">
        <v>0</v>
      </c>
      <c r="E29" s="5">
        <f t="shared" si="2"/>
        <v>1.0857292115225958E-2</v>
      </c>
      <c r="F29" s="5">
        <f t="shared" si="3"/>
        <v>0.49495183419149552</v>
      </c>
      <c r="G29" s="4">
        <f t="shared" si="9"/>
        <v>1.0857292115225958E-2</v>
      </c>
      <c r="H29" s="5">
        <f t="shared" si="9"/>
        <v>0.21067639973304539</v>
      </c>
      <c r="I29" s="33">
        <f t="shared" si="9"/>
        <v>0.46727481449200492</v>
      </c>
      <c r="J29" s="6">
        <f t="shared" si="9"/>
        <v>0.6378151841873464</v>
      </c>
      <c r="K29" s="5">
        <f t="shared" si="8"/>
        <v>0.32742985813155323</v>
      </c>
      <c r="L29" s="5">
        <f t="shared" si="5"/>
        <v>0.23313095342226098</v>
      </c>
      <c r="M29" s="33">
        <f t="shared" si="6"/>
        <v>0.13489046544385569</v>
      </c>
      <c r="N29" s="6">
        <f t="shared" si="7"/>
        <v>8.3812610373659169E-2</v>
      </c>
    </row>
    <row r="30" spans="1:25" x14ac:dyDescent="0.25">
      <c r="B30" s="10">
        <v>1.4999999999999999E-2</v>
      </c>
      <c r="C30" s="11">
        <v>0</v>
      </c>
      <c r="D30" s="11">
        <v>0</v>
      </c>
      <c r="E30" s="5">
        <f t="shared" si="2"/>
        <v>7.3114210602178153E-3</v>
      </c>
      <c r="F30" s="5">
        <f t="shared" si="3"/>
        <v>0.50763071853493302</v>
      </c>
      <c r="G30" s="4">
        <f t="shared" si="9"/>
        <v>7.3114210602178153E-3</v>
      </c>
      <c r="H30" s="5">
        <f t="shared" si="9"/>
        <v>0.15306904704617161</v>
      </c>
      <c r="I30" s="33">
        <f t="shared" si="9"/>
        <v>0.34650222203279119</v>
      </c>
      <c r="J30" s="6">
        <f t="shared" si="9"/>
        <v>0.47674907147391626</v>
      </c>
      <c r="K30" s="5">
        <f t="shared" si="8"/>
        <v>0.32924394559765124</v>
      </c>
      <c r="L30" s="5">
        <f t="shared" si="5"/>
        <v>0.25871843667040079</v>
      </c>
      <c r="M30" s="33">
        <f t="shared" si="6"/>
        <v>0.17792804164595219</v>
      </c>
      <c r="N30" s="6">
        <f t="shared" si="7"/>
        <v>0.13175509210107952</v>
      </c>
    </row>
    <row r="31" spans="1:25" x14ac:dyDescent="0.25">
      <c r="B31" s="10">
        <v>0.02</v>
      </c>
      <c r="C31" s="11">
        <v>0</v>
      </c>
      <c r="D31" s="11">
        <v>0</v>
      </c>
      <c r="E31" s="5">
        <f t="shared" si="2"/>
        <v>5.5188123233627651E-3</v>
      </c>
      <c r="F31" s="5">
        <f t="shared" si="3"/>
        <v>0.51470495395069371</v>
      </c>
      <c r="G31" s="4">
        <f t="shared" si="9"/>
        <v>5.5188123233627651E-3</v>
      </c>
      <c r="H31" s="5">
        <f t="shared" si="9"/>
        <v>0.12054211116683135</v>
      </c>
      <c r="I31" s="33">
        <f t="shared" si="9"/>
        <v>0.27599557383262824</v>
      </c>
      <c r="J31" s="6">
        <f t="shared" si="9"/>
        <v>0.3814320872673137</v>
      </c>
      <c r="K31" s="5">
        <f t="shared" si="8"/>
        <v>0.33016292168735811</v>
      </c>
      <c r="L31" s="5">
        <f t="shared" si="5"/>
        <v>0.27373804419566217</v>
      </c>
      <c r="M31" s="33">
        <f t="shared" si="6"/>
        <v>0.20568495966654704</v>
      </c>
      <c r="N31" s="6">
        <f t="shared" si="7"/>
        <v>0.16489559174592375</v>
      </c>
    </row>
    <row r="32" spans="1:25" x14ac:dyDescent="0.25">
      <c r="B32" s="10">
        <v>0.03</v>
      </c>
      <c r="C32" s="11">
        <v>0</v>
      </c>
      <c r="D32" s="11">
        <v>0</v>
      </c>
      <c r="E32" s="5">
        <f t="shared" si="2"/>
        <v>3.7098903470155764E-3</v>
      </c>
      <c r="F32" s="5">
        <f t="shared" si="3"/>
        <v>0.522499492914554</v>
      </c>
      <c r="G32" s="4">
        <f t="shared" si="9"/>
        <v>3.7098903470155764E-3</v>
      </c>
      <c r="H32" s="5">
        <f t="shared" si="9"/>
        <v>8.4905553871359257E-2</v>
      </c>
      <c r="I32" s="33">
        <f t="shared" si="9"/>
        <v>0.19685550863614484</v>
      </c>
      <c r="J32" s="6">
        <f t="shared" si="9"/>
        <v>0.27339501936058874</v>
      </c>
      <c r="K32" s="5">
        <f t="shared" si="8"/>
        <v>0.33109153201802355</v>
      </c>
      <c r="L32" s="5">
        <f t="shared" si="5"/>
        <v>0.29066755970338964</v>
      </c>
      <c r="M32" s="33">
        <f t="shared" si="6"/>
        <v>0.23915169345885517</v>
      </c>
      <c r="N32" s="6">
        <f t="shared" si="7"/>
        <v>0.20674584030800516</v>
      </c>
    </row>
    <row r="33" spans="1:25" x14ac:dyDescent="0.25">
      <c r="B33" s="10">
        <v>0.05</v>
      </c>
      <c r="C33" s="11">
        <v>0</v>
      </c>
      <c r="D33" s="11">
        <v>0</v>
      </c>
      <c r="E33" s="5">
        <f t="shared" si="2"/>
        <v>2.2474959156338903E-3</v>
      </c>
      <c r="F33" s="5">
        <f t="shared" si="3"/>
        <v>0.52952007672045331</v>
      </c>
      <c r="G33" s="4">
        <f t="shared" si="9"/>
        <v>2.2474959156338903E-3</v>
      </c>
      <c r="H33" s="5">
        <f t="shared" si="9"/>
        <v>5.3646564774123898E-2</v>
      </c>
      <c r="I33" s="33">
        <f t="shared" si="9"/>
        <v>0.12579418557333508</v>
      </c>
      <c r="J33" s="6">
        <f t="shared" si="9"/>
        <v>0.17547700859281154</v>
      </c>
      <c r="K33" s="5">
        <f t="shared" si="8"/>
        <v>0.33184318592002482</v>
      </c>
      <c r="L33" s="5">
        <f t="shared" si="5"/>
        <v>0.30592551668053769</v>
      </c>
      <c r="M33" s="33">
        <f t="shared" si="6"/>
        <v>0.27128489778334547</v>
      </c>
      <c r="N33" s="6">
        <f t="shared" si="7"/>
        <v>0.24861156807353266</v>
      </c>
    </row>
    <row r="34" spans="1:25" x14ac:dyDescent="0.25">
      <c r="B34" s="10">
        <v>7.0000000000000007E-2</v>
      </c>
      <c r="C34" s="11">
        <v>0</v>
      </c>
      <c r="D34" s="11">
        <v>0</v>
      </c>
      <c r="E34" s="5">
        <f t="shared" si="2"/>
        <v>1.6150431358699091E-3</v>
      </c>
      <c r="F34" s="5">
        <f t="shared" si="3"/>
        <v>0.53286730087054235</v>
      </c>
      <c r="G34" s="4">
        <f t="shared" si="9"/>
        <v>1.6150431358699091E-3</v>
      </c>
      <c r="H34" s="5">
        <f t="shared" si="9"/>
        <v>3.9331165006077438E-2</v>
      </c>
      <c r="I34" s="33">
        <f t="shared" si="9"/>
        <v>9.2724621706481464E-2</v>
      </c>
      <c r="J34" s="6">
        <f t="shared" si="9"/>
        <v>0.129618956599757</v>
      </c>
      <c r="K34" s="5">
        <f t="shared" si="8"/>
        <v>0.33216851790451224</v>
      </c>
      <c r="L34" s="5">
        <f t="shared" si="5"/>
        <v>0.3130403778991922</v>
      </c>
      <c r="M34" s="33">
        <f t="shared" si="6"/>
        <v>0.2869105867241083</v>
      </c>
      <c r="N34" s="6">
        <f t="shared" si="7"/>
        <v>0.26950519284933006</v>
      </c>
      <c r="Y34" s="3" t="s">
        <v>38</v>
      </c>
    </row>
    <row r="35" spans="1:25" x14ac:dyDescent="0.25">
      <c r="B35" s="10">
        <v>0.1</v>
      </c>
      <c r="C35" s="11">
        <v>0</v>
      </c>
      <c r="D35" s="11">
        <v>0</v>
      </c>
      <c r="E35" s="5">
        <f t="shared" si="2"/>
        <v>1.1375441429576916E-3</v>
      </c>
      <c r="F35" s="5">
        <f t="shared" si="3"/>
        <v>0.5355881638614971</v>
      </c>
      <c r="G35" s="4">
        <f t="shared" si="9"/>
        <v>1.1375441429576916E-3</v>
      </c>
      <c r="H35" s="5">
        <f t="shared" si="9"/>
        <v>2.8157934326391913E-2</v>
      </c>
      <c r="I35" s="33">
        <f t="shared" si="9"/>
        <v>6.6674666626778359E-2</v>
      </c>
      <c r="J35" s="6">
        <f t="shared" si="9"/>
        <v>9.3363495444360581E-2</v>
      </c>
      <c r="K35" s="5">
        <f t="shared" si="8"/>
        <v>0.3324142455070862</v>
      </c>
      <c r="L35" s="5">
        <f t="shared" si="5"/>
        <v>0.31864913089656177</v>
      </c>
      <c r="M35" s="33">
        <f t="shared" si="6"/>
        <v>0.29951996697119943</v>
      </c>
      <c r="N35" s="6">
        <f t="shared" si="7"/>
        <v>0.28660466961368697</v>
      </c>
    </row>
    <row r="36" spans="1:25" x14ac:dyDescent="0.25">
      <c r="B36" s="10">
        <v>0.2</v>
      </c>
      <c r="C36" s="11">
        <v>0</v>
      </c>
      <c r="D36" s="11">
        <v>0</v>
      </c>
      <c r="E36" s="5">
        <f t="shared" si="2"/>
        <v>5.7543870706822098E-4</v>
      </c>
      <c r="F36" s="5">
        <f t="shared" si="3"/>
        <v>0.53913665924482279</v>
      </c>
      <c r="G36" s="4">
        <f t="shared" si="9"/>
        <v>5.7543870706822098E-4</v>
      </c>
      <c r="H36" s="5">
        <f t="shared" si="9"/>
        <v>1.4550067308613671E-2</v>
      </c>
      <c r="I36" s="33">
        <f t="shared" si="9"/>
        <v>3.4650168862478549E-2</v>
      </c>
      <c r="J36" s="6">
        <f t="shared" si="9"/>
        <v>4.8628441297204353E-2</v>
      </c>
      <c r="K36" s="5">
        <f t="shared" si="8"/>
        <v>0.33270362679060361</v>
      </c>
      <c r="L36" s="5">
        <f t="shared" si="5"/>
        <v>0.3255458298605593</v>
      </c>
      <c r="M36" s="33">
        <f t="shared" si="6"/>
        <v>0.31538422021727391</v>
      </c>
      <c r="N36" s="6">
        <f t="shared" si="7"/>
        <v>0.30841045760347985</v>
      </c>
    </row>
    <row r="37" spans="1:25" x14ac:dyDescent="0.25">
      <c r="B37" s="10">
        <v>0.3</v>
      </c>
      <c r="C37" s="11">
        <v>0</v>
      </c>
      <c r="D37" s="11">
        <v>0</v>
      </c>
      <c r="E37" s="5">
        <f t="shared" si="2"/>
        <v>3.8619575812243179E-4</v>
      </c>
      <c r="F37" s="5">
        <f t="shared" si="3"/>
        <v>0.54047516677320284</v>
      </c>
      <c r="G37" s="4">
        <f t="shared" si="9"/>
        <v>3.8619575812243179E-4</v>
      </c>
      <c r="H37" s="5">
        <f t="shared" si="9"/>
        <v>9.8436532522696747E-3</v>
      </c>
      <c r="I37" s="33">
        <f t="shared" si="9"/>
        <v>2.349266234537889E-2</v>
      </c>
      <c r="J37" s="6">
        <f t="shared" si="9"/>
        <v>3.2997622116915315E-2</v>
      </c>
      <c r="K37" s="5">
        <f t="shared" si="8"/>
        <v>0.33280107997328673</v>
      </c>
      <c r="L37" s="5">
        <f t="shared" si="5"/>
        <v>0.32794794056961973</v>
      </c>
      <c r="M37" s="33">
        <f t="shared" si="6"/>
        <v>0.3210054291739256</v>
      </c>
      <c r="N37" s="6">
        <f t="shared" si="7"/>
        <v>0.31621371662693926</v>
      </c>
    </row>
    <row r="38" spans="1:25" x14ac:dyDescent="0.25">
      <c r="B38" s="10">
        <v>0.4</v>
      </c>
      <c r="C38" s="11">
        <v>0</v>
      </c>
      <c r="D38" s="11">
        <v>0</v>
      </c>
      <c r="E38" s="5">
        <f t="shared" si="2"/>
        <v>2.9101081871429901E-4</v>
      </c>
      <c r="F38" s="5">
        <f t="shared" si="3"/>
        <v>0.5411960744502351</v>
      </c>
      <c r="G38" s="4">
        <f t="shared" si="9"/>
        <v>2.9101081871429901E-4</v>
      </c>
      <c r="H38" s="5">
        <f t="shared" si="9"/>
        <v>7.4496142931021305E-3</v>
      </c>
      <c r="I38" s="33">
        <f t="shared" si="9"/>
        <v>1.7799738008995494E-2</v>
      </c>
      <c r="J38" s="6">
        <f t="shared" si="9"/>
        <v>2.5012714546362318E-2</v>
      </c>
      <c r="K38" s="5">
        <f t="shared" si="8"/>
        <v>0.33285010201143822</v>
      </c>
      <c r="L38" s="5">
        <f t="shared" si="5"/>
        <v>0.32917315327270374</v>
      </c>
      <c r="M38" s="33">
        <f t="shared" si="6"/>
        <v>0.32389227286883271</v>
      </c>
      <c r="N38" s="6">
        <f t="shared" si="7"/>
        <v>0.32023676042483029</v>
      </c>
    </row>
    <row r="39" spans="1:25" x14ac:dyDescent="0.25">
      <c r="B39" s="10">
        <v>0.6</v>
      </c>
      <c r="C39" s="11">
        <v>0</v>
      </c>
      <c r="D39" s="11">
        <v>0</v>
      </c>
      <c r="E39" s="5">
        <f t="shared" si="2"/>
        <v>1.9528861149453736E-4</v>
      </c>
      <c r="F39" s="5">
        <f t="shared" si="3"/>
        <v>0.54196991597795874</v>
      </c>
      <c r="G39" s="4">
        <f t="shared" si="9"/>
        <v>1.9528861149453736E-4</v>
      </c>
      <c r="H39" s="5">
        <f t="shared" si="9"/>
        <v>5.0224445709628361E-3</v>
      </c>
      <c r="I39" s="33">
        <f t="shared" si="9"/>
        <v>1.2015334532132271E-2</v>
      </c>
      <c r="J39" s="6">
        <f t="shared" si="9"/>
        <v>1.6892516175605121E-2</v>
      </c>
      <c r="K39" s="5">
        <f t="shared" si="8"/>
        <v>0.33289940431860315</v>
      </c>
      <c r="L39" s="5">
        <f t="shared" si="5"/>
        <v>0.33041760500301331</v>
      </c>
      <c r="M39" s="33">
        <f t="shared" si="6"/>
        <v>0.32683846013472218</v>
      </c>
      <c r="N39" s="6">
        <f t="shared" si="7"/>
        <v>0.32435348741393594</v>
      </c>
    </row>
    <row r="40" spans="1:25" x14ac:dyDescent="0.25">
      <c r="B40" s="10">
        <v>0.8</v>
      </c>
      <c r="C40" s="11">
        <v>0</v>
      </c>
      <c r="D40" s="11">
        <v>0</v>
      </c>
      <c r="E40" s="5">
        <f t="shared" si="2"/>
        <v>1.4714926968395492E-4</v>
      </c>
      <c r="F40" s="5">
        <f t="shared" si="3"/>
        <v>0.54238602673631786</v>
      </c>
      <c r="G40" s="4">
        <f t="shared" si="9"/>
        <v>1.4714926968395492E-4</v>
      </c>
      <c r="H40" s="5">
        <f t="shared" si="9"/>
        <v>3.7938406976005959E-3</v>
      </c>
      <c r="I40" s="33">
        <f t="shared" si="9"/>
        <v>9.082191492161636E-3</v>
      </c>
      <c r="J40" s="6">
        <f t="shared" si="9"/>
        <v>1.2772112337360458E-2</v>
      </c>
      <c r="K40" s="5">
        <f t="shared" si="8"/>
        <v>0.33292420013187818</v>
      </c>
      <c r="L40" s="5">
        <f t="shared" si="5"/>
        <v>0.3310484078363673</v>
      </c>
      <c r="M40" s="33">
        <f t="shared" si="6"/>
        <v>0.32833739616316593</v>
      </c>
      <c r="N40" s="6">
        <f t="shared" si="7"/>
        <v>0.32645226580524606</v>
      </c>
    </row>
    <row r="41" spans="1:25" ht="15.75" thickBot="1" x14ac:dyDescent="0.3">
      <c r="B41" s="12">
        <v>1</v>
      </c>
      <c r="C41" s="13">
        <v>0</v>
      </c>
      <c r="D41" s="13">
        <v>0</v>
      </c>
      <c r="E41" s="8">
        <f t="shared" si="2"/>
        <v>1.1814388739611603E-4</v>
      </c>
      <c r="F41" s="8">
        <f t="shared" si="3"/>
        <v>0.54264923739091198</v>
      </c>
      <c r="G41" s="7">
        <f t="shared" si="9"/>
        <v>1.1814388739611603E-4</v>
      </c>
      <c r="H41" s="8">
        <f t="shared" si="9"/>
        <v>3.0508238066614827E-3</v>
      </c>
      <c r="I41" s="36">
        <f t="shared" si="9"/>
        <v>7.3065551465378159E-3</v>
      </c>
      <c r="J41" s="9">
        <f t="shared" si="9"/>
        <v>1.0276769093961472E-2</v>
      </c>
      <c r="K41" s="8">
        <f t="shared" si="8"/>
        <v>0.33293914078199599</v>
      </c>
      <c r="L41" s="8">
        <f t="shared" si="5"/>
        <v>0.33143018131716351</v>
      </c>
      <c r="M41" s="36">
        <f t="shared" si="6"/>
        <v>0.32924643839782047</v>
      </c>
      <c r="N41" s="9">
        <f t="shared" si="7"/>
        <v>0.32772652103561739</v>
      </c>
    </row>
    <row r="42" spans="1:25" ht="15.75" thickBot="1" x14ac:dyDescent="0.3">
      <c r="E42" s="2"/>
      <c r="F42" s="2"/>
      <c r="G42" s="2"/>
      <c r="K42" s="2"/>
    </row>
    <row r="43" spans="1:25" ht="21" customHeight="1" thickBot="1" x14ac:dyDescent="0.3">
      <c r="A43" s="39" t="s">
        <v>44</v>
      </c>
      <c r="B43" s="40">
        <v>5.2838406082713341E-3</v>
      </c>
      <c r="C43" s="41">
        <v>0</v>
      </c>
      <c r="D43" s="41">
        <v>0</v>
      </c>
      <c r="E43" s="42">
        <f>0.5*(1+TANH(LN(((0.000102+D43)/B43)^0.492)))</f>
        <v>2.0148390818113093E-2</v>
      </c>
      <c r="F43" s="43">
        <f>0.272*(1-TANH(LN((0.000556/B43)^0.4)))*EXP(-0.0145*C43^1.3)</f>
        <v>0.46691987241539773</v>
      </c>
      <c r="G43" s="44"/>
      <c r="H43" s="41"/>
      <c r="I43" s="206">
        <f>E43*I$4^F43</f>
        <v>0.70073993847024696</v>
      </c>
      <c r="J43" s="45"/>
      <c r="K43" s="46"/>
      <c r="L43" s="47"/>
      <c r="M43" s="207">
        <f t="shared" si="6"/>
        <v>6.783299295540321E-2</v>
      </c>
      <c r="N43" s="45"/>
    </row>
    <row r="44" spans="1:25" x14ac:dyDescent="0.25">
      <c r="A44" s="37"/>
      <c r="B44" s="28"/>
      <c r="C44" s="29"/>
      <c r="D44" s="29"/>
      <c r="E44" s="14"/>
      <c r="F44" s="14"/>
      <c r="G44" s="5"/>
      <c r="H44" s="5"/>
      <c r="I44" s="11"/>
      <c r="J44" s="11"/>
      <c r="K44" s="5"/>
      <c r="L44" s="5"/>
      <c r="M44" s="11"/>
      <c r="N44" s="11"/>
    </row>
    <row r="45" spans="1:25" x14ac:dyDescent="0.25">
      <c r="A45" s="37"/>
      <c r="B45" s="215"/>
      <c r="K45" s="11"/>
      <c r="L45" s="11"/>
      <c r="M45" s="5"/>
      <c r="N45" s="11"/>
    </row>
    <row r="46" spans="1:25" x14ac:dyDescent="0.25">
      <c r="A46" s="37"/>
      <c r="B46" s="28"/>
      <c r="C46" s="29"/>
      <c r="D46" s="29"/>
      <c r="E46" s="14"/>
      <c r="F46" s="14"/>
      <c r="G46" s="11"/>
      <c r="H46" s="11"/>
      <c r="I46" s="11"/>
      <c r="J46" s="5"/>
      <c r="K46" s="11"/>
      <c r="L46" s="11"/>
      <c r="M46" s="11"/>
      <c r="N46" s="5"/>
    </row>
    <row r="47" spans="1:25" x14ac:dyDescent="0.25">
      <c r="A47" s="1"/>
    </row>
    <row r="48" spans="1:25" x14ac:dyDescent="0.25">
      <c r="A48" s="1"/>
      <c r="B48" s="3"/>
    </row>
    <row r="49" spans="1:7" x14ac:dyDescent="0.25">
      <c r="B49" s="3"/>
    </row>
    <row r="50" spans="1:7" x14ac:dyDescent="0.25">
      <c r="B50" s="3"/>
    </row>
    <row r="51" spans="1:7" x14ac:dyDescent="0.25">
      <c r="B51" s="3"/>
    </row>
    <row r="55" spans="1:7" x14ac:dyDescent="0.25">
      <c r="B55" s="3"/>
    </row>
    <row r="57" spans="1:7" x14ac:dyDescent="0.25">
      <c r="B57" s="3"/>
    </row>
    <row r="61" spans="1:7" x14ac:dyDescent="0.25">
      <c r="A61" s="11"/>
      <c r="B61" s="11"/>
      <c r="C61" s="11"/>
      <c r="D61" s="11"/>
      <c r="E61" s="11"/>
      <c r="F61" s="11"/>
      <c r="G61" s="11"/>
    </row>
    <row r="62" spans="1:7" x14ac:dyDescent="0.25">
      <c r="A62" s="11"/>
      <c r="B62" s="11"/>
      <c r="C62" s="11"/>
      <c r="D62" s="11"/>
      <c r="E62" s="11"/>
      <c r="F62" s="11"/>
      <c r="G62" s="11"/>
    </row>
    <row r="63" spans="1:7" x14ac:dyDescent="0.25">
      <c r="A63" s="11"/>
      <c r="B63" s="11"/>
      <c r="C63" s="11"/>
      <c r="D63" s="11"/>
      <c r="E63" s="11"/>
      <c r="F63" s="11"/>
      <c r="G63" s="11"/>
    </row>
    <row r="64" spans="1:7" x14ac:dyDescent="0.25">
      <c r="A64" s="11"/>
      <c r="B64" s="11"/>
      <c r="C64" s="11"/>
      <c r="D64" s="11"/>
      <c r="E64" s="11"/>
      <c r="F64" s="11"/>
      <c r="G64" s="11"/>
    </row>
    <row r="65" spans="1:7" x14ac:dyDescent="0.25">
      <c r="A65" s="11"/>
      <c r="B65" s="11"/>
      <c r="C65" s="11"/>
      <c r="D65" s="11"/>
      <c r="E65" s="11"/>
      <c r="F65" s="11"/>
      <c r="G65" s="11"/>
    </row>
    <row r="66" spans="1:7" x14ac:dyDescent="0.25">
      <c r="A66" s="11"/>
      <c r="B66" s="11"/>
      <c r="C66" s="11"/>
      <c r="D66" s="11"/>
      <c r="E66" s="11"/>
      <c r="F66" s="11"/>
      <c r="G66" s="11"/>
    </row>
    <row r="67" spans="1:7" x14ac:dyDescent="0.25">
      <c r="A67" s="11"/>
      <c r="B67" s="11"/>
      <c r="C67" s="11"/>
      <c r="D67" s="11"/>
      <c r="E67" s="11"/>
      <c r="F67" s="11"/>
      <c r="G67" s="11"/>
    </row>
    <row r="68" spans="1:7" x14ac:dyDescent="0.25">
      <c r="A68" s="11"/>
      <c r="B68" s="11"/>
      <c r="C68" s="11"/>
      <c r="D68" s="11"/>
      <c r="E68" s="11"/>
      <c r="F68" s="11"/>
      <c r="G68" s="11"/>
    </row>
    <row r="69" spans="1:7" x14ac:dyDescent="0.25">
      <c r="A69" s="11"/>
      <c r="B69" s="11"/>
      <c r="C69" s="11"/>
      <c r="D69" s="11"/>
      <c r="E69" s="11"/>
      <c r="F69" s="11"/>
      <c r="G69" s="11"/>
    </row>
    <row r="70" spans="1:7" x14ac:dyDescent="0.25">
      <c r="A70" s="11"/>
      <c r="B70" s="216"/>
      <c r="C70" s="11"/>
      <c r="D70" s="11"/>
      <c r="E70" s="11"/>
      <c r="F70" s="11"/>
      <c r="G70" s="11"/>
    </row>
    <row r="71" spans="1:7" x14ac:dyDescent="0.25">
      <c r="A71" s="11"/>
      <c r="B71" s="11"/>
      <c r="C71" s="11"/>
      <c r="D71" s="11"/>
      <c r="E71" s="11"/>
      <c r="F71" s="11"/>
      <c r="G71" s="11"/>
    </row>
    <row r="72" spans="1:7" x14ac:dyDescent="0.25">
      <c r="A72" s="11"/>
      <c r="B72" s="11"/>
      <c r="C72" s="11"/>
      <c r="D72" s="11"/>
      <c r="E72" s="11"/>
      <c r="F72" s="11"/>
      <c r="G72" s="11"/>
    </row>
    <row r="73" spans="1:7" x14ac:dyDescent="0.25">
      <c r="A73" s="11"/>
      <c r="B73" s="11"/>
      <c r="C73" s="11"/>
      <c r="D73" s="11"/>
      <c r="E73" s="11"/>
      <c r="F73" s="11"/>
      <c r="G73" s="11"/>
    </row>
    <row r="74" spans="1:7" x14ac:dyDescent="0.25">
      <c r="A74" s="11"/>
      <c r="B74" s="11"/>
      <c r="C74" s="11"/>
      <c r="D74" s="11"/>
      <c r="E74" s="11"/>
      <c r="F74" s="11"/>
      <c r="G74" s="11"/>
    </row>
    <row r="75" spans="1:7" x14ac:dyDescent="0.25">
      <c r="A75" s="11"/>
      <c r="B75" s="11"/>
      <c r="C75" s="11"/>
      <c r="D75" s="11"/>
      <c r="E75" s="11"/>
      <c r="F75" s="11"/>
      <c r="G75" s="11"/>
    </row>
    <row r="76" spans="1:7" x14ac:dyDescent="0.25">
      <c r="A76" s="11"/>
      <c r="B76" s="11"/>
      <c r="C76" s="11"/>
      <c r="D76" s="11"/>
      <c r="E76" s="11"/>
      <c r="F76" s="11"/>
      <c r="G76" s="11"/>
    </row>
    <row r="77" spans="1:7" x14ac:dyDescent="0.25">
      <c r="A77" s="11"/>
      <c r="B77" s="11"/>
      <c r="C77" s="11"/>
      <c r="D77" s="11"/>
      <c r="E77" s="11"/>
      <c r="F77" s="11"/>
      <c r="G77" s="11"/>
    </row>
    <row r="78" spans="1:7" x14ac:dyDescent="0.25">
      <c r="A78" s="11"/>
      <c r="B78" s="11"/>
      <c r="C78" s="11"/>
      <c r="D78" s="11"/>
      <c r="E78" s="11"/>
      <c r="F78" s="11"/>
      <c r="G78" s="11"/>
    </row>
  </sheetData>
  <mergeCells count="8">
    <mergeCell ref="B3:F4"/>
    <mergeCell ref="B2:F2"/>
    <mergeCell ref="K2:N2"/>
    <mergeCell ref="K3:N3"/>
    <mergeCell ref="K6:N6"/>
    <mergeCell ref="G6:J6"/>
    <mergeCell ref="G3:J3"/>
    <mergeCell ref="G2:J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B1:I70"/>
  <sheetViews>
    <sheetView showGridLines="0" zoomScale="85" zoomScaleNormal="85" workbookViewId="0">
      <selection activeCell="I38" sqref="I38"/>
    </sheetView>
  </sheetViews>
  <sheetFormatPr baseColWidth="10" defaultRowHeight="12.75" x14ac:dyDescent="0.2"/>
  <cols>
    <col min="1" max="1" width="2.42578125" style="174" customWidth="1"/>
    <col min="2" max="2" width="3.28515625" style="174" bestFit="1" customWidth="1"/>
    <col min="3" max="3" width="6.5703125" style="174" customWidth="1"/>
    <col min="4" max="4" width="39.7109375" style="174" bestFit="1" customWidth="1"/>
    <col min="5" max="5" width="5.85546875" style="112" bestFit="1" customWidth="1"/>
    <col min="6" max="6" width="9.42578125" style="174" bestFit="1" customWidth="1"/>
    <col min="7" max="7" width="11.42578125" style="174"/>
    <col min="8" max="8" width="99.42578125" style="174" customWidth="1"/>
    <col min="9" max="9" width="68.7109375" style="174" bestFit="1" customWidth="1"/>
    <col min="10" max="16384" width="11.42578125" style="174"/>
  </cols>
  <sheetData>
    <row r="1" spans="2:9" s="174" customFormat="1" ht="7.5" customHeight="1" x14ac:dyDescent="0.2">
      <c r="E1" s="112"/>
    </row>
    <row r="2" spans="2:9" s="174" customFormat="1" ht="15.75" customHeight="1" x14ac:dyDescent="0.25">
      <c r="B2" s="175" t="s">
        <v>26</v>
      </c>
      <c r="C2" s="175"/>
      <c r="D2" s="176" t="s">
        <v>35</v>
      </c>
      <c r="E2" s="112"/>
      <c r="F2" s="180"/>
    </row>
    <row r="3" spans="2:9" s="174" customFormat="1" ht="15" x14ac:dyDescent="0.25">
      <c r="B3" s="175" t="s">
        <v>0</v>
      </c>
      <c r="C3" s="175"/>
      <c r="D3" s="176" t="s">
        <v>1</v>
      </c>
      <c r="E3" s="112"/>
      <c r="F3" s="180"/>
    </row>
    <row r="4" spans="2:9" s="174" customFormat="1" ht="15" x14ac:dyDescent="0.25">
      <c r="B4" s="175" t="s">
        <v>2</v>
      </c>
      <c r="C4" s="175"/>
      <c r="D4" s="176" t="s">
        <v>3</v>
      </c>
      <c r="E4" s="112"/>
      <c r="F4" s="180"/>
    </row>
    <row r="5" spans="2:9" s="174" customFormat="1" ht="6" customHeight="1" x14ac:dyDescent="0.2">
      <c r="E5" s="112"/>
    </row>
    <row r="6" spans="2:9" s="174" customFormat="1" x14ac:dyDescent="0.2">
      <c r="D6" s="181" t="s">
        <v>52</v>
      </c>
      <c r="E6" s="181"/>
      <c r="F6" s="182" t="s">
        <v>10</v>
      </c>
      <c r="G6" s="182" t="s">
        <v>9</v>
      </c>
      <c r="H6" s="182" t="s">
        <v>48</v>
      </c>
      <c r="I6" s="182" t="s">
        <v>12</v>
      </c>
    </row>
    <row r="7" spans="2:9" s="174" customFormat="1" ht="20.25" customHeight="1" x14ac:dyDescent="0.2">
      <c r="B7" s="183" t="s">
        <v>47</v>
      </c>
      <c r="C7" s="184" t="s">
        <v>46</v>
      </c>
      <c r="D7" s="185" t="s">
        <v>49</v>
      </c>
      <c r="E7" s="90" t="s">
        <v>203</v>
      </c>
      <c r="F7" s="82">
        <v>24.4</v>
      </c>
      <c r="G7" s="143" t="s">
        <v>204</v>
      </c>
      <c r="H7" s="84" t="s">
        <v>79</v>
      </c>
      <c r="I7" s="85" t="s">
        <v>91</v>
      </c>
    </row>
    <row r="8" spans="2:9" s="174" customFormat="1" ht="20.25" customHeight="1" x14ac:dyDescent="0.2">
      <c r="B8" s="183"/>
      <c r="C8" s="184"/>
      <c r="D8" s="186" t="s">
        <v>50</v>
      </c>
      <c r="E8" s="91" t="s">
        <v>205</v>
      </c>
      <c r="F8" s="87">
        <v>26.4</v>
      </c>
      <c r="G8" s="88" t="s">
        <v>204</v>
      </c>
      <c r="H8" s="89" t="s">
        <v>206</v>
      </c>
      <c r="I8" s="64" t="s">
        <v>81</v>
      </c>
    </row>
    <row r="9" spans="2:9" s="174" customFormat="1" ht="20.25" customHeight="1" x14ac:dyDescent="0.2">
      <c r="B9" s="183"/>
      <c r="C9" s="184"/>
      <c r="D9" s="185" t="s">
        <v>51</v>
      </c>
      <c r="E9" s="90" t="s">
        <v>207</v>
      </c>
      <c r="F9" s="82">
        <v>64.97</v>
      </c>
      <c r="G9" s="143" t="s">
        <v>4</v>
      </c>
      <c r="H9" s="84" t="s">
        <v>17</v>
      </c>
      <c r="I9" s="85" t="s">
        <v>91</v>
      </c>
    </row>
    <row r="10" spans="2:9" s="174" customFormat="1" ht="20.25" customHeight="1" x14ac:dyDescent="0.2">
      <c r="B10" s="183"/>
      <c r="C10" s="187" t="s">
        <v>11</v>
      </c>
      <c r="D10" s="114" t="s">
        <v>64</v>
      </c>
      <c r="E10" s="91" t="s">
        <v>5</v>
      </c>
      <c r="F10" s="87">
        <v>1</v>
      </c>
      <c r="G10" s="88" t="s">
        <v>89</v>
      </c>
      <c r="H10" s="89" t="s">
        <v>82</v>
      </c>
      <c r="I10" s="64" t="s">
        <v>83</v>
      </c>
    </row>
    <row r="11" spans="2:9" s="174" customFormat="1" ht="20.25" customHeight="1" x14ac:dyDescent="0.2">
      <c r="B11" s="183"/>
      <c r="C11" s="187"/>
      <c r="D11" s="115" t="s">
        <v>65</v>
      </c>
      <c r="E11" s="81" t="s">
        <v>6</v>
      </c>
      <c r="F11" s="82">
        <v>36</v>
      </c>
      <c r="G11" s="143" t="s">
        <v>7</v>
      </c>
      <c r="H11" s="84" t="s">
        <v>85</v>
      </c>
      <c r="I11" s="85" t="s">
        <v>84</v>
      </c>
    </row>
    <row r="12" spans="2:9" s="174" customFormat="1" ht="20.25" customHeight="1" x14ac:dyDescent="0.2">
      <c r="B12" s="183"/>
      <c r="C12" s="187"/>
      <c r="D12" s="114" t="s">
        <v>66</v>
      </c>
      <c r="E12" s="86" t="s">
        <v>8</v>
      </c>
      <c r="F12" s="87">
        <f>F11-30</f>
        <v>6</v>
      </c>
      <c r="G12" s="88" t="s">
        <v>7</v>
      </c>
      <c r="H12" s="89" t="s">
        <v>86</v>
      </c>
      <c r="I12" s="64" t="s">
        <v>81</v>
      </c>
    </row>
    <row r="13" spans="2:9" s="174" customFormat="1" ht="20.25" customHeight="1" x14ac:dyDescent="0.2">
      <c r="B13" s="183"/>
      <c r="C13" s="184" t="s">
        <v>14</v>
      </c>
      <c r="D13" s="115" t="s">
        <v>72</v>
      </c>
      <c r="E13" s="90" t="s">
        <v>56</v>
      </c>
      <c r="F13" s="82">
        <v>85900</v>
      </c>
      <c r="G13" s="143" t="s">
        <v>89</v>
      </c>
      <c r="H13" s="84" t="s">
        <v>90</v>
      </c>
      <c r="I13" s="85" t="s">
        <v>91</v>
      </c>
    </row>
    <row r="14" spans="2:9" s="174" customFormat="1" ht="20.25" customHeight="1" x14ac:dyDescent="0.2">
      <c r="B14" s="183"/>
      <c r="C14" s="184"/>
      <c r="D14" s="114" t="s">
        <v>73</v>
      </c>
      <c r="E14" s="91" t="s">
        <v>208</v>
      </c>
      <c r="F14" s="87">
        <f>F13</f>
        <v>85900</v>
      </c>
      <c r="G14" s="88" t="s">
        <v>89</v>
      </c>
      <c r="H14" s="89" t="s">
        <v>209</v>
      </c>
      <c r="I14" s="64" t="s">
        <v>92</v>
      </c>
    </row>
    <row r="15" spans="2:9" s="174" customFormat="1" ht="20.25" customHeight="1" x14ac:dyDescent="0.2">
      <c r="B15" s="183"/>
      <c r="C15" s="184"/>
      <c r="D15" s="115" t="s">
        <v>74</v>
      </c>
      <c r="E15" s="90" t="s">
        <v>210</v>
      </c>
      <c r="F15" s="82">
        <f>F13*3</f>
        <v>257700</v>
      </c>
      <c r="G15" s="143" t="s">
        <v>89</v>
      </c>
      <c r="H15" s="84" t="s">
        <v>211</v>
      </c>
      <c r="I15" s="85" t="s">
        <v>92</v>
      </c>
    </row>
    <row r="16" spans="2:9" s="174" customFormat="1" ht="20.25" customHeight="1" x14ac:dyDescent="0.2">
      <c r="B16" s="183"/>
      <c r="C16" s="184"/>
      <c r="D16" s="114" t="s">
        <v>67</v>
      </c>
      <c r="E16" s="91" t="s">
        <v>13</v>
      </c>
      <c r="F16" s="87">
        <v>0.5</v>
      </c>
      <c r="G16" s="88"/>
      <c r="H16" s="89" t="s">
        <v>93</v>
      </c>
      <c r="I16" s="64" t="s">
        <v>94</v>
      </c>
    </row>
    <row r="17" spans="2:9" s="174" customFormat="1" ht="20.25" customHeight="1" x14ac:dyDescent="0.2">
      <c r="B17" s="183"/>
      <c r="C17" s="152" t="s">
        <v>15</v>
      </c>
      <c r="D17" s="188" t="s">
        <v>69</v>
      </c>
      <c r="E17" s="90" t="s">
        <v>57</v>
      </c>
      <c r="F17" s="82">
        <v>0.35</v>
      </c>
      <c r="G17" s="143"/>
      <c r="H17" s="84" t="s">
        <v>19</v>
      </c>
      <c r="I17" s="85" t="s">
        <v>95</v>
      </c>
    </row>
    <row r="18" spans="2:9" s="174" customFormat="1" ht="20.25" customHeight="1" x14ac:dyDescent="0.2">
      <c r="B18" s="183"/>
      <c r="C18" s="152"/>
      <c r="D18" s="189" t="s">
        <v>70</v>
      </c>
      <c r="E18" s="91" t="s">
        <v>58</v>
      </c>
      <c r="F18" s="87">
        <v>100</v>
      </c>
      <c r="G18" s="88" t="s">
        <v>89</v>
      </c>
      <c r="H18" s="89" t="s">
        <v>18</v>
      </c>
      <c r="I18" s="64"/>
    </row>
    <row r="19" spans="2:9" s="174" customFormat="1" ht="20.25" customHeight="1" x14ac:dyDescent="0.2">
      <c r="B19" s="183"/>
      <c r="C19" s="152"/>
      <c r="D19" s="190" t="s">
        <v>71</v>
      </c>
      <c r="E19" s="155" t="s">
        <v>59</v>
      </c>
      <c r="F19" s="156">
        <v>0.41</v>
      </c>
      <c r="G19" s="143"/>
      <c r="H19" s="92" t="str">
        <f>CONCATENATE("Por fricción: ",ROUND(1-SIN(F11*PI()/180),2))</f>
        <v>Por fricción: 0,41</v>
      </c>
      <c r="I19" s="85" t="s">
        <v>60</v>
      </c>
    </row>
    <row r="20" spans="2:9" s="174" customFormat="1" ht="20.25" customHeight="1" x14ac:dyDescent="0.2">
      <c r="B20" s="183"/>
      <c r="C20" s="152"/>
      <c r="D20" s="190"/>
      <c r="E20" s="155"/>
      <c r="F20" s="156"/>
      <c r="G20" s="143"/>
      <c r="H20" s="84" t="str">
        <f>CONCATENATE("Por elasticidad: ",ROUND(F17/(1-F17),2))</f>
        <v>Por elasticidad: 0,54</v>
      </c>
      <c r="I20" s="85" t="s">
        <v>96</v>
      </c>
    </row>
    <row r="21" spans="2:9" s="174" customFormat="1" ht="20.25" customHeight="1" x14ac:dyDescent="0.2">
      <c r="B21" s="183"/>
      <c r="C21" s="116"/>
      <c r="D21" s="114" t="s">
        <v>78</v>
      </c>
      <c r="E21" s="191" t="s">
        <v>20</v>
      </c>
      <c r="F21" s="87">
        <f>250*1.2</f>
        <v>300</v>
      </c>
      <c r="G21" s="88" t="s">
        <v>21</v>
      </c>
      <c r="H21" s="89" t="s">
        <v>97</v>
      </c>
      <c r="I21" s="64" t="s">
        <v>212</v>
      </c>
    </row>
    <row r="22" spans="2:9" s="174" customFormat="1" ht="20.25" customHeight="1" x14ac:dyDescent="0.2">
      <c r="B22" s="183"/>
      <c r="C22" s="116"/>
      <c r="D22" s="192" t="s">
        <v>77</v>
      </c>
      <c r="E22" s="155" t="s">
        <v>213</v>
      </c>
      <c r="F22" s="156">
        <v>223945</v>
      </c>
      <c r="G22" s="193" t="s">
        <v>89</v>
      </c>
      <c r="H22" s="92" t="str">
        <f>CONCATENATE("Por velocidad de onda de corte: ",ROUND((F7*1000/9.806*F21^2/1000),0))</f>
        <v>Por velocidad de onda de corte: 223945</v>
      </c>
      <c r="I22" s="85" t="s">
        <v>173</v>
      </c>
    </row>
    <row r="23" spans="2:9" s="174" customFormat="1" ht="20.25" customHeight="1" x14ac:dyDescent="0.2">
      <c r="B23" s="183"/>
      <c r="C23" s="116"/>
      <c r="D23" s="192"/>
      <c r="E23" s="155"/>
      <c r="F23" s="156"/>
      <c r="G23" s="193"/>
      <c r="H23" s="84" t="str">
        <f>CONCATENATE("Por modulo elasticidad: ",ROUND(F15/(2*(1+F17)),0))</f>
        <v>Por modulo elasticidad: 95444</v>
      </c>
      <c r="I23" s="85" t="s">
        <v>174</v>
      </c>
    </row>
    <row r="24" spans="2:9" s="174" customFormat="1" ht="20.25" customHeight="1" x14ac:dyDescent="0.2">
      <c r="B24" s="183"/>
      <c r="C24" s="152" t="s">
        <v>16</v>
      </c>
      <c r="D24" s="114" t="s">
        <v>75</v>
      </c>
      <c r="E24" s="91" t="s">
        <v>62</v>
      </c>
      <c r="F24" s="87">
        <f>MAX(0.7*F22,F15/(2*(1+F17)))</f>
        <v>156761.5</v>
      </c>
      <c r="G24" s="88" t="s">
        <v>89</v>
      </c>
      <c r="H24" s="89" t="s">
        <v>214</v>
      </c>
      <c r="I24" s="64"/>
    </row>
    <row r="25" spans="2:9" s="174" customFormat="1" ht="20.25" customHeight="1" x14ac:dyDescent="0.2">
      <c r="B25" s="183"/>
      <c r="C25" s="152"/>
      <c r="D25" s="115" t="s">
        <v>76</v>
      </c>
      <c r="E25" s="90" t="s">
        <v>61</v>
      </c>
      <c r="F25" s="109">
        <f>'3B Cortante _amortigu'!B43</f>
        <v>5.2838406082713341E-3</v>
      </c>
      <c r="G25" s="143"/>
      <c r="H25" s="90"/>
      <c r="I25" s="85"/>
    </row>
    <row r="26" spans="2:9" s="174" customFormat="1" ht="20.25" customHeight="1" x14ac:dyDescent="0.2">
      <c r="B26" s="183"/>
      <c r="C26" s="116"/>
      <c r="D26" s="114" t="s">
        <v>98</v>
      </c>
      <c r="E26" s="91" t="s">
        <v>33</v>
      </c>
      <c r="F26" s="87">
        <f>'3B Cortante _amortigu'!N43</f>
        <v>6.783299295540321E-2</v>
      </c>
      <c r="G26" s="91"/>
      <c r="H26" s="89" t="str">
        <f>CONCATENATE("Calculado con Esfuerzo de Confinamiento en centroide: ",'3B Cortante _amortigu'!C78," kN/m2")</f>
        <v>Calculado con Esfuerzo de Confinamiento en centroide:  kN/m2</v>
      </c>
      <c r="I26" s="64"/>
    </row>
    <row r="27" spans="2:9" s="174" customFormat="1" ht="20.25" customHeight="1" x14ac:dyDescent="0.2">
      <c r="B27" s="183"/>
      <c r="C27" s="112"/>
      <c r="D27" s="194" t="s">
        <v>99</v>
      </c>
      <c r="E27" s="93" t="s">
        <v>100</v>
      </c>
      <c r="F27" s="93">
        <f>AVERAGE(149,0)</f>
        <v>74.5</v>
      </c>
      <c r="G27" s="195" t="s">
        <v>103</v>
      </c>
      <c r="H27" s="97" t="s">
        <v>171</v>
      </c>
      <c r="I27" s="97"/>
    </row>
    <row r="28" spans="2:9" s="174" customFormat="1" ht="20.25" customHeight="1" x14ac:dyDescent="0.2">
      <c r="B28" s="183"/>
      <c r="C28" s="113"/>
      <c r="D28" s="196" t="s">
        <v>107</v>
      </c>
      <c r="E28" s="95" t="s">
        <v>102</v>
      </c>
      <c r="F28" s="197">
        <f>4*F27/F21</f>
        <v>0.99333333333333329</v>
      </c>
      <c r="G28" s="198" t="s">
        <v>104</v>
      </c>
      <c r="H28" s="64" t="s">
        <v>215</v>
      </c>
      <c r="I28" s="64" t="s">
        <v>101</v>
      </c>
    </row>
    <row r="29" spans="2:9" s="174" customFormat="1" ht="20.25" customHeight="1" x14ac:dyDescent="0.2">
      <c r="B29" s="183"/>
      <c r="C29" s="112"/>
      <c r="D29" s="194" t="s">
        <v>108</v>
      </c>
      <c r="E29" s="94" t="s">
        <v>216</v>
      </c>
      <c r="F29" s="199">
        <f>2*PI()/F28</f>
        <v>6.3253543360868321</v>
      </c>
      <c r="G29" s="195" t="s">
        <v>105</v>
      </c>
      <c r="H29" s="97" t="s">
        <v>217</v>
      </c>
      <c r="I29" s="97" t="s">
        <v>101</v>
      </c>
    </row>
    <row r="30" spans="2:9" s="174" customFormat="1" ht="20.25" customHeight="1" x14ac:dyDescent="0.2">
      <c r="B30" s="183"/>
      <c r="C30" s="172"/>
      <c r="D30" s="200" t="s">
        <v>109</v>
      </c>
      <c r="E30" s="200" t="s">
        <v>218</v>
      </c>
      <c r="F30" s="201">
        <f>H31</f>
        <v>31.62677168043416</v>
      </c>
      <c r="G30" s="202" t="s">
        <v>105</v>
      </c>
      <c r="H30" s="203"/>
      <c r="I30" s="64" t="s">
        <v>110</v>
      </c>
    </row>
    <row r="31" spans="2:9" s="174" customFormat="1" ht="20.25" customHeight="1" x14ac:dyDescent="0.2">
      <c r="B31" s="183"/>
      <c r="C31" s="172"/>
      <c r="D31" s="200"/>
      <c r="E31" s="200"/>
      <c r="F31" s="204"/>
      <c r="G31" s="202"/>
      <c r="H31" s="205">
        <f>5*F29</f>
        <v>31.62677168043416</v>
      </c>
      <c r="I31" s="64" t="s">
        <v>172</v>
      </c>
    </row>
    <row r="32" spans="2:9" s="174" customFormat="1" ht="25.5" customHeight="1" x14ac:dyDescent="0.2">
      <c r="B32" s="183"/>
      <c r="C32" s="152" t="s">
        <v>115</v>
      </c>
      <c r="D32" s="93" t="s">
        <v>113</v>
      </c>
      <c r="E32" s="94" t="s">
        <v>111</v>
      </c>
      <c r="F32" s="93">
        <v>0.73839999999999995</v>
      </c>
      <c r="G32" s="93"/>
      <c r="H32" s="97"/>
      <c r="I32" s="97"/>
    </row>
    <row r="33" spans="2:9" s="174" customFormat="1" ht="25.5" customHeight="1" x14ac:dyDescent="0.2">
      <c r="B33" s="183"/>
      <c r="C33" s="152"/>
      <c r="D33" s="95" t="s">
        <v>114</v>
      </c>
      <c r="E33" s="96" t="s">
        <v>112</v>
      </c>
      <c r="F33" s="144">
        <v>3.6879999999999999E-3</v>
      </c>
      <c r="G33" s="95"/>
      <c r="H33" s="95"/>
      <c r="I33" s="95"/>
    </row>
    <row r="38" spans="2:9" s="174" customFormat="1" x14ac:dyDescent="0.2">
      <c r="B38" s="112"/>
      <c r="E38" s="112"/>
    </row>
    <row r="51" spans="2:5" s="174" customFormat="1" x14ac:dyDescent="0.2">
      <c r="B51" s="112"/>
      <c r="E51" s="112"/>
    </row>
    <row r="70" spans="2:5" s="174" customFormat="1" x14ac:dyDescent="0.2">
      <c r="B70" s="112"/>
      <c r="E70" s="112"/>
    </row>
  </sheetData>
  <mergeCells count="23">
    <mergeCell ref="F30:F31"/>
    <mergeCell ref="G30:G31"/>
    <mergeCell ref="C32:C33"/>
    <mergeCell ref="C24:C25"/>
    <mergeCell ref="C30:C31"/>
    <mergeCell ref="D30:D31"/>
    <mergeCell ref="E30:E31"/>
    <mergeCell ref="G22:G23"/>
    <mergeCell ref="B2:C2"/>
    <mergeCell ref="B3:C3"/>
    <mergeCell ref="B4:C4"/>
    <mergeCell ref="D6:E6"/>
    <mergeCell ref="B7:B33"/>
    <mergeCell ref="C7:C9"/>
    <mergeCell ref="C10:C12"/>
    <mergeCell ref="C13:C16"/>
    <mergeCell ref="C17:C20"/>
    <mergeCell ref="D19:D20"/>
    <mergeCell ref="E19:E20"/>
    <mergeCell ref="F19:F20"/>
    <mergeCell ref="D22:D23"/>
    <mergeCell ref="E22:E23"/>
    <mergeCell ref="F22:F23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N78"/>
  <sheetViews>
    <sheetView showGridLines="0" zoomScale="70" zoomScaleNormal="70" workbookViewId="0">
      <selection activeCell="N43" activeCellId="4" sqref="J4 N4 J7:J41 J43 N43"/>
    </sheetView>
  </sheetViews>
  <sheetFormatPr baseColWidth="10" defaultRowHeight="15" x14ac:dyDescent="0.25"/>
  <cols>
    <col min="1" max="1" width="5.140625" customWidth="1"/>
    <col min="15" max="15" width="1.5703125" customWidth="1"/>
  </cols>
  <sheetData>
    <row r="1" spans="2:14" ht="15.75" thickBot="1" x14ac:dyDescent="0.3">
      <c r="G1" t="str">
        <f>CONCATENATE($G$2," = ",G4," ",$G$3)</f>
        <v>σ´m = 1 kN/m2</v>
      </c>
      <c r="H1" t="str">
        <f t="shared" ref="H1:J1" si="0">CONCATENATE($G$2," = ",H4," ",$G$3)</f>
        <v>σ´m = 50 kN/m2</v>
      </c>
      <c r="I1" t="str">
        <f t="shared" si="0"/>
        <v>σ´m = 100 kN/m2</v>
      </c>
      <c r="J1" t="str">
        <f t="shared" si="0"/>
        <v>σ´m = 2000 kN/m2</v>
      </c>
      <c r="K1" t="str">
        <f>CONCATENATE($G$2," = ",K4," ",$G$3)</f>
        <v>σ´m = 1 kN/m2</v>
      </c>
      <c r="L1" t="str">
        <f t="shared" ref="L1:N1" si="1">CONCATENATE($G$2," = ",L4," ",$G$3)</f>
        <v>σ´m = 50 kN/m2</v>
      </c>
      <c r="M1" t="str">
        <f t="shared" si="1"/>
        <v>σ´m = 100 kN/m2</v>
      </c>
      <c r="N1" t="str">
        <f t="shared" si="1"/>
        <v>σ´m = 2000 kN/m2</v>
      </c>
    </row>
    <row r="2" spans="2:14" ht="18" customHeight="1" x14ac:dyDescent="0.35">
      <c r="B2" s="163" t="s">
        <v>42</v>
      </c>
      <c r="C2" s="164"/>
      <c r="D2" s="164"/>
      <c r="E2" s="164"/>
      <c r="F2" s="165"/>
      <c r="G2" s="166" t="s">
        <v>31</v>
      </c>
      <c r="H2" s="167"/>
      <c r="I2" s="167"/>
      <c r="J2" s="168"/>
      <c r="K2" s="166" t="s">
        <v>31</v>
      </c>
      <c r="L2" s="167"/>
      <c r="M2" s="167"/>
      <c r="N2" s="168"/>
    </row>
    <row r="3" spans="2:14" ht="17.25" x14ac:dyDescent="0.25">
      <c r="B3" s="157" t="s">
        <v>34</v>
      </c>
      <c r="C3" s="158"/>
      <c r="D3" s="158"/>
      <c r="E3" s="158"/>
      <c r="F3" s="159"/>
      <c r="G3" s="169" t="s">
        <v>32</v>
      </c>
      <c r="H3" s="170"/>
      <c r="I3" s="170"/>
      <c r="J3" s="171"/>
      <c r="K3" s="169" t="s">
        <v>32</v>
      </c>
      <c r="L3" s="170"/>
      <c r="M3" s="170"/>
      <c r="N3" s="171"/>
    </row>
    <row r="4" spans="2:14" ht="15" customHeight="1" thickBot="1" x14ac:dyDescent="0.3">
      <c r="B4" s="160"/>
      <c r="C4" s="161"/>
      <c r="D4" s="161"/>
      <c r="E4" s="161"/>
      <c r="F4" s="162"/>
      <c r="G4" s="22">
        <v>1</v>
      </c>
      <c r="H4" s="23">
        <v>50</v>
      </c>
      <c r="I4" s="23">
        <v>100</v>
      </c>
      <c r="J4" s="222">
        <v>2000</v>
      </c>
      <c r="K4" s="22">
        <v>1</v>
      </c>
      <c r="L4" s="23">
        <v>50</v>
      </c>
      <c r="M4" s="23">
        <v>100</v>
      </c>
      <c r="N4" s="222">
        <v>2000</v>
      </c>
    </row>
    <row r="5" spans="2:14" ht="6.75" customHeight="1" thickBot="1" x14ac:dyDescent="0.3"/>
    <row r="6" spans="2:14" ht="18.75" thickBot="1" x14ac:dyDescent="0.4">
      <c r="B6" s="19" t="s">
        <v>24</v>
      </c>
      <c r="C6" s="16" t="s">
        <v>22</v>
      </c>
      <c r="D6" s="16" t="s">
        <v>23</v>
      </c>
      <c r="E6" s="20" t="s">
        <v>25</v>
      </c>
      <c r="F6" s="21" t="s">
        <v>29</v>
      </c>
      <c r="G6" s="166" t="s">
        <v>30</v>
      </c>
      <c r="H6" s="167"/>
      <c r="I6" s="167"/>
      <c r="J6" s="168"/>
      <c r="K6" s="166" t="s">
        <v>33</v>
      </c>
      <c r="L6" s="167"/>
      <c r="M6" s="167"/>
      <c r="N6" s="168"/>
    </row>
    <row r="7" spans="2:14" x14ac:dyDescent="0.25">
      <c r="B7" s="10">
        <v>9.9999999999999995E-7</v>
      </c>
      <c r="C7" s="11">
        <v>0</v>
      </c>
      <c r="D7" s="11">
        <v>0</v>
      </c>
      <c r="E7" s="5">
        <f t="shared" ref="E7:E41" si="2">0.5*(1+TANH(LN(((0.000102+D7)/B7)^0.492)))</f>
        <v>0.98955335952515522</v>
      </c>
      <c r="F7" s="5">
        <f t="shared" ref="F7:F41" si="3">0.272*(1-TANH(LN((0.000556/B7)^0.4)))*EXP(-0.0145*C7^1.3)</f>
        <v>3.44177634585593E-3</v>
      </c>
      <c r="G7" s="110">
        <f>IF($E7*G$4^$F7&gt;1,1,$E7*G$4^$F7)</f>
        <v>0.98955335952515522</v>
      </c>
      <c r="H7" s="111">
        <f>IF($E7*H$4^$F7&gt;1,1,$E7*H$4^$F7)</f>
        <v>1</v>
      </c>
      <c r="I7" s="111">
        <f>IF($E7*I$4^$F7&gt;1,1,$E7*I$4^$F7)</f>
        <v>1</v>
      </c>
      <c r="J7" s="49">
        <f>IF($E7*J$4^$F7&gt;1,1,$E7*J$4^$F7)</f>
        <v>1</v>
      </c>
      <c r="K7" s="26">
        <f>0.333*((1+EXP(-0.0145*C7^1.3))/2)*(0.586*G7^2-1.547*G7+1)</f>
        <v>1.4312820087509373E-2</v>
      </c>
      <c r="L7" s="26">
        <f>0.333*((1+EXP(-0.0145*C7^1.3))/2)*(0.586*H7^2-1.547*H7+1)</f>
        <v>1.2987000000000012E-2</v>
      </c>
      <c r="M7" s="26">
        <f>0.333*((1+EXP(-0.0145*C7^1.3))/2)*(0.586*I7^2-1.547*I7+1)</f>
        <v>1.2987000000000012E-2</v>
      </c>
      <c r="N7" s="49">
        <f>0.333*((1+EXP(-0.0145*C7^1.3))/2)*(0.586*J7^2-1.547*J7+1)</f>
        <v>1.2987000000000012E-2</v>
      </c>
    </row>
    <row r="8" spans="2:14" x14ac:dyDescent="0.25">
      <c r="B8" s="10">
        <v>5.0000000000000004E-6</v>
      </c>
      <c r="C8" s="11">
        <v>0</v>
      </c>
      <c r="D8" s="11">
        <v>0</v>
      </c>
      <c r="E8" s="5">
        <f t="shared" si="2"/>
        <v>0.95107415926154348</v>
      </c>
      <c r="F8" s="5">
        <f t="shared" si="3"/>
        <v>1.2268971951293445E-2</v>
      </c>
      <c r="G8" s="35">
        <f t="shared" ref="G8:J41" si="4">IF($E8*G$4^$F8&gt;1,1,$E8*G$4^$F8)</f>
        <v>0.95107415926154348</v>
      </c>
      <c r="H8" s="34">
        <f t="shared" si="4"/>
        <v>0.99783560702914209</v>
      </c>
      <c r="I8" s="34">
        <f t="shared" si="4"/>
        <v>1</v>
      </c>
      <c r="J8" s="50">
        <f t="shared" si="4"/>
        <v>1</v>
      </c>
      <c r="K8" s="5">
        <f>0.333*((1+EXP(-0.0145*C8^1.3))/2)*(0.586*G8^2-1.547*G8+1)</f>
        <v>1.9563723586977017E-2</v>
      </c>
      <c r="L8" s="5">
        <f t="shared" ref="L8:L41" si="5">0.333*((1+EXP(-0.0145*C8^1.3))/2)*(0.586*H8^2-1.547*H8+1)</f>
        <v>1.3258192715112043E-2</v>
      </c>
      <c r="M8" s="5">
        <f t="shared" ref="M8:M41" si="6">0.333*((1+EXP(-0.0145*C8^1.3))/2)*(0.586*I8^2-1.547*I8+1)</f>
        <v>1.2987000000000012E-2</v>
      </c>
      <c r="N8" s="50">
        <f t="shared" ref="N8:N43" si="7">0.333*((1+EXP(-0.0145*C8^1.3))/2)*(0.586*J8^2-1.547*J8+1)</f>
        <v>1.2987000000000012E-2</v>
      </c>
    </row>
    <row r="9" spans="2:14" x14ac:dyDescent="0.25">
      <c r="B9" s="10">
        <v>1.0000000000000001E-5</v>
      </c>
      <c r="C9" s="11">
        <v>0</v>
      </c>
      <c r="D9" s="11">
        <v>0</v>
      </c>
      <c r="E9" s="5">
        <f t="shared" si="2"/>
        <v>0.90764634378249065</v>
      </c>
      <c r="F9" s="5">
        <f t="shared" si="3"/>
        <v>2.1010348782750991E-2</v>
      </c>
      <c r="G9" s="35">
        <f t="shared" si="4"/>
        <v>0.90764634378249065</v>
      </c>
      <c r="H9" s="34">
        <f t="shared" si="4"/>
        <v>0.98540012926937226</v>
      </c>
      <c r="I9" s="34">
        <f t="shared" si="4"/>
        <v>0.99985577673490567</v>
      </c>
      <c r="J9" s="50">
        <f t="shared" si="4"/>
        <v>1</v>
      </c>
      <c r="K9" s="5">
        <f t="shared" ref="K9:K41" si="8">0.333*((1+EXP(-0.0145*C9^1.3))/2)*(0.586*G9^2-1.547*G9+1)</f>
        <v>2.6184033423724867E-2</v>
      </c>
      <c r="L9" s="5">
        <f t="shared" si="5"/>
        <v>1.4851753736989709E-2</v>
      </c>
      <c r="M9" s="5">
        <f t="shared" si="6"/>
        <v>1.3005013939167425E-2</v>
      </c>
      <c r="N9" s="50">
        <f t="shared" si="7"/>
        <v>1.2987000000000012E-2</v>
      </c>
    </row>
    <row r="10" spans="2:14" x14ac:dyDescent="0.25">
      <c r="B10" s="10">
        <v>1.5E-5</v>
      </c>
      <c r="C10" s="11">
        <v>0</v>
      </c>
      <c r="D10" s="11">
        <v>0</v>
      </c>
      <c r="E10" s="5">
        <f t="shared" si="2"/>
        <v>0.86832757795230986</v>
      </c>
      <c r="F10" s="5">
        <f t="shared" si="3"/>
        <v>2.8636930662987031E-2</v>
      </c>
      <c r="G10" s="35">
        <f t="shared" si="4"/>
        <v>0.86832757795230986</v>
      </c>
      <c r="H10" s="34">
        <f t="shared" si="4"/>
        <v>0.97126308019935259</v>
      </c>
      <c r="I10" s="34">
        <f t="shared" si="4"/>
        <v>0.99073488588350456</v>
      </c>
      <c r="J10" s="50">
        <f t="shared" si="4"/>
        <v>1</v>
      </c>
      <c r="K10" s="5">
        <f t="shared" si="8"/>
        <v>3.2812823507635314E-2</v>
      </c>
      <c r="L10" s="5">
        <f t="shared" si="5"/>
        <v>1.6736669881090717E-2</v>
      </c>
      <c r="M10" s="5">
        <f t="shared" si="6"/>
        <v>1.4160732227760622E-2</v>
      </c>
      <c r="N10" s="50">
        <f t="shared" si="7"/>
        <v>1.2987000000000012E-2</v>
      </c>
    </row>
    <row r="11" spans="2:14" x14ac:dyDescent="0.25">
      <c r="B11" s="10">
        <v>2.0000000000000002E-5</v>
      </c>
      <c r="C11" s="11">
        <v>0</v>
      </c>
      <c r="D11" s="11">
        <v>0</v>
      </c>
      <c r="E11" s="5">
        <f t="shared" si="2"/>
        <v>0.83246134548957396</v>
      </c>
      <c r="F11" s="5">
        <f t="shared" si="3"/>
        <v>3.5563223557316274E-2</v>
      </c>
      <c r="G11" s="35">
        <f t="shared" si="4"/>
        <v>0.83246134548957396</v>
      </c>
      <c r="H11" s="34">
        <f t="shared" si="4"/>
        <v>0.95672016261859638</v>
      </c>
      <c r="I11" s="34">
        <f t="shared" si="4"/>
        <v>0.98059691754650335</v>
      </c>
      <c r="J11" s="50">
        <f t="shared" si="4"/>
        <v>1</v>
      </c>
      <c r="K11" s="5">
        <f t="shared" si="8"/>
        <v>3.9385757178950639E-2</v>
      </c>
      <c r="L11" s="5">
        <f t="shared" si="5"/>
        <v>1.8757091330052822E-2</v>
      </c>
      <c r="M11" s="5">
        <f t="shared" si="6"/>
        <v>1.5483425399262394E-2</v>
      </c>
      <c r="N11" s="50">
        <f t="shared" si="7"/>
        <v>1.2987000000000012E-2</v>
      </c>
    </row>
    <row r="12" spans="2:14" x14ac:dyDescent="0.25">
      <c r="B12" s="10">
        <v>2.5000000000000001E-5</v>
      </c>
      <c r="C12" s="11">
        <v>0</v>
      </c>
      <c r="D12" s="11">
        <v>0</v>
      </c>
      <c r="E12" s="5">
        <f t="shared" si="2"/>
        <v>0.7995684634506891</v>
      </c>
      <c r="F12" s="5">
        <f t="shared" si="3"/>
        <v>4.1977391666347459E-2</v>
      </c>
      <c r="G12" s="35">
        <f t="shared" si="4"/>
        <v>0.7995684634506891</v>
      </c>
      <c r="H12" s="34">
        <f t="shared" si="4"/>
        <v>0.94226700889764203</v>
      </c>
      <c r="I12" s="34">
        <f t="shared" si="4"/>
        <v>0.97008645270802674</v>
      </c>
      <c r="J12" s="50">
        <f t="shared" si="4"/>
        <v>1</v>
      </c>
      <c r="K12" s="5">
        <f t="shared" si="8"/>
        <v>4.5855128137597546E-2</v>
      </c>
      <c r="L12" s="5">
        <f t="shared" si="5"/>
        <v>2.0846821392483953E-2</v>
      </c>
      <c r="M12" s="5">
        <f t="shared" si="6"/>
        <v>1.689706766404803E-2</v>
      </c>
      <c r="N12" s="50">
        <f t="shared" si="7"/>
        <v>1.2987000000000012E-2</v>
      </c>
    </row>
    <row r="13" spans="2:14" x14ac:dyDescent="0.25">
      <c r="B13" s="10">
        <v>3.0000000000000001E-5</v>
      </c>
      <c r="C13" s="11">
        <v>0</v>
      </c>
      <c r="D13" s="11">
        <v>0</v>
      </c>
      <c r="E13" s="5">
        <f t="shared" si="2"/>
        <v>0.7692702142772152</v>
      </c>
      <c r="F13" s="5">
        <f t="shared" si="3"/>
        <v>4.7987667913184449E-2</v>
      </c>
      <c r="G13" s="35">
        <f t="shared" si="4"/>
        <v>0.7692702142772152</v>
      </c>
      <c r="H13" s="34">
        <f t="shared" si="4"/>
        <v>0.92812939061937871</v>
      </c>
      <c r="I13" s="34">
        <f t="shared" si="4"/>
        <v>0.95952048926802769</v>
      </c>
      <c r="J13" s="50">
        <f t="shared" si="4"/>
        <v>1</v>
      </c>
      <c r="K13" s="5">
        <f t="shared" si="8"/>
        <v>5.2187794226265516E-2</v>
      </c>
      <c r="L13" s="5">
        <f t="shared" si="5"/>
        <v>2.2969805145549728E-2</v>
      </c>
      <c r="M13" s="5">
        <f t="shared" si="6"/>
        <v>1.8361630232058401E-2</v>
      </c>
      <c r="N13" s="50">
        <f t="shared" si="7"/>
        <v>1.2987000000000012E-2</v>
      </c>
    </row>
    <row r="14" spans="2:14" x14ac:dyDescent="0.25">
      <c r="B14" s="10">
        <v>5.0000000000000002E-5</v>
      </c>
      <c r="C14" s="11">
        <v>0</v>
      </c>
      <c r="D14" s="11">
        <v>0</v>
      </c>
      <c r="E14" s="5">
        <f t="shared" si="2"/>
        <v>0.6685297000895023</v>
      </c>
      <c r="F14" s="5">
        <f t="shared" si="3"/>
        <v>6.9133383101495957E-2</v>
      </c>
      <c r="G14" s="35">
        <f t="shared" si="4"/>
        <v>0.6685297000895023</v>
      </c>
      <c r="H14" s="34">
        <f t="shared" si="4"/>
        <v>0.87614553120322025</v>
      </c>
      <c r="I14" s="34">
        <f t="shared" si="4"/>
        <v>0.91915228712296104</v>
      </c>
      <c r="J14" s="50">
        <f t="shared" si="4"/>
        <v>1</v>
      </c>
      <c r="K14" s="5">
        <f t="shared" si="8"/>
        <v>7.5819665260502406E-2</v>
      </c>
      <c r="L14" s="5">
        <f t="shared" si="5"/>
        <v>3.1446729942242575E-2</v>
      </c>
      <c r="M14" s="5">
        <f t="shared" si="6"/>
        <v>2.43583489342921E-2</v>
      </c>
      <c r="N14" s="50">
        <f t="shared" si="7"/>
        <v>1.2987000000000012E-2</v>
      </c>
    </row>
    <row r="15" spans="2:14" x14ac:dyDescent="0.25">
      <c r="B15" s="10">
        <v>1E-4</v>
      </c>
      <c r="C15" s="11">
        <v>0</v>
      </c>
      <c r="D15" s="11">
        <v>0</v>
      </c>
      <c r="E15" s="5">
        <f t="shared" si="2"/>
        <v>0.50487129218172611</v>
      </c>
      <c r="F15" s="5">
        <f t="shared" si="3"/>
        <v>0.11000751939086807</v>
      </c>
      <c r="G15" s="35">
        <f t="shared" si="4"/>
        <v>0.50487129218172611</v>
      </c>
      <c r="H15" s="34">
        <f t="shared" si="4"/>
        <v>0.77639039223109341</v>
      </c>
      <c r="I15" s="34">
        <f t="shared" si="4"/>
        <v>0.83790680104276316</v>
      </c>
      <c r="J15" s="50">
        <f t="shared" si="4"/>
        <v>1</v>
      </c>
      <c r="K15" s="5">
        <f t="shared" si="8"/>
        <v>0.12265475369978493</v>
      </c>
      <c r="L15" s="5">
        <f t="shared" si="5"/>
        <v>5.0667394997445041E-2</v>
      </c>
      <c r="M15" s="5">
        <f t="shared" si="6"/>
        <v>3.8355484063992529E-2</v>
      </c>
      <c r="N15" s="50">
        <f t="shared" si="7"/>
        <v>1.2987000000000012E-2</v>
      </c>
    </row>
    <row r="16" spans="2:14" x14ac:dyDescent="0.25">
      <c r="B16" s="10">
        <v>2.0000000000000001E-4</v>
      </c>
      <c r="C16" s="11">
        <v>0</v>
      </c>
      <c r="D16" s="11">
        <v>0</v>
      </c>
      <c r="E16" s="5">
        <f t="shared" si="2"/>
        <v>0.3401622996908637</v>
      </c>
      <c r="F16" s="5">
        <f t="shared" si="3"/>
        <v>0.16657100975559322</v>
      </c>
      <c r="G16" s="35">
        <f t="shared" si="4"/>
        <v>0.3401622996908637</v>
      </c>
      <c r="H16" s="34">
        <f t="shared" si="4"/>
        <v>0.65265749253836547</v>
      </c>
      <c r="I16" s="34">
        <f t="shared" si="4"/>
        <v>0.73253469409537186</v>
      </c>
      <c r="J16" s="50">
        <f t="shared" si="4"/>
        <v>1</v>
      </c>
      <c r="K16" s="5">
        <f t="shared" si="8"/>
        <v>0.18034454526133048</v>
      </c>
      <c r="L16" s="5">
        <f t="shared" si="5"/>
        <v>7.9904174290583621E-2</v>
      </c>
      <c r="M16" s="5">
        <f t="shared" si="6"/>
        <v>6.0346451799259515E-2</v>
      </c>
      <c r="N16" s="50">
        <f t="shared" si="7"/>
        <v>1.2987000000000012E-2</v>
      </c>
    </row>
    <row r="17" spans="2:14" x14ac:dyDescent="0.25">
      <c r="B17" s="10">
        <v>2.9999999999999997E-4</v>
      </c>
      <c r="C17" s="11">
        <v>0</v>
      </c>
      <c r="D17" s="11">
        <v>0</v>
      </c>
      <c r="E17" s="5">
        <f t="shared" si="2"/>
        <v>0.25701360607339685</v>
      </c>
      <c r="F17" s="5">
        <f t="shared" si="3"/>
        <v>0.20620240424801803</v>
      </c>
      <c r="G17" s="35">
        <f t="shared" si="4"/>
        <v>0.25701360607339685</v>
      </c>
      <c r="H17" s="34">
        <f t="shared" si="4"/>
        <v>0.57582141810183374</v>
      </c>
      <c r="I17" s="34">
        <f t="shared" si="4"/>
        <v>0.66429490820287429</v>
      </c>
      <c r="J17" s="50">
        <f t="shared" si="4"/>
        <v>1</v>
      </c>
      <c r="K17" s="5">
        <f t="shared" si="8"/>
        <v>0.21348921831765108</v>
      </c>
      <c r="L17" s="5">
        <f t="shared" si="5"/>
        <v>0.10106698692682478</v>
      </c>
      <c r="M17" s="5">
        <f t="shared" si="6"/>
        <v>7.6899817837971715E-2</v>
      </c>
      <c r="N17" s="50">
        <f t="shared" si="7"/>
        <v>1.2987000000000012E-2</v>
      </c>
    </row>
    <row r="18" spans="2:14" x14ac:dyDescent="0.25">
      <c r="B18" s="10">
        <v>4.0000000000000002E-4</v>
      </c>
      <c r="C18" s="11">
        <v>0</v>
      </c>
      <c r="D18" s="11">
        <v>0</v>
      </c>
      <c r="E18" s="5">
        <f t="shared" si="2"/>
        <v>0.20675003779924883</v>
      </c>
      <c r="F18" s="5">
        <f t="shared" si="3"/>
        <v>0.23637753754035484</v>
      </c>
      <c r="G18" s="35">
        <f t="shared" si="4"/>
        <v>0.20675003779924883</v>
      </c>
      <c r="H18" s="34">
        <f t="shared" si="4"/>
        <v>0.52124745028109021</v>
      </c>
      <c r="I18" s="34">
        <f t="shared" si="4"/>
        <v>0.61404566923814208</v>
      </c>
      <c r="J18" s="50">
        <f t="shared" si="4"/>
        <v>1</v>
      </c>
      <c r="K18" s="5">
        <f t="shared" si="8"/>
        <v>0.23483379790280934</v>
      </c>
      <c r="L18" s="5">
        <f t="shared" si="5"/>
        <v>0.11749763555184152</v>
      </c>
      <c r="M18" s="5">
        <f t="shared" si="6"/>
        <v>9.0250948996354469E-2</v>
      </c>
      <c r="N18" s="50">
        <f t="shared" si="7"/>
        <v>1.2987000000000012E-2</v>
      </c>
    </row>
    <row r="19" spans="2:14" x14ac:dyDescent="0.25">
      <c r="B19" s="10">
        <v>5.0000000000000001E-4</v>
      </c>
      <c r="C19" s="11">
        <v>0</v>
      </c>
      <c r="D19" s="11">
        <v>0</v>
      </c>
      <c r="E19" s="5">
        <f t="shared" si="2"/>
        <v>0.17304463983713486</v>
      </c>
      <c r="F19" s="5">
        <f t="shared" si="3"/>
        <v>0.2604567081400086</v>
      </c>
      <c r="G19" s="35">
        <f t="shared" si="4"/>
        <v>0.17304463983713486</v>
      </c>
      <c r="H19" s="34">
        <f t="shared" si="4"/>
        <v>0.47936496055150257</v>
      </c>
      <c r="I19" s="34">
        <f t="shared" si="4"/>
        <v>0.57421107891315759</v>
      </c>
      <c r="J19" s="50">
        <f t="shared" si="4"/>
        <v>1</v>
      </c>
      <c r="K19" s="5">
        <f t="shared" si="8"/>
        <v>0.24969918031538904</v>
      </c>
      <c r="L19" s="5">
        <f t="shared" si="5"/>
        <v>0.13089557158644474</v>
      </c>
      <c r="M19" s="5">
        <f t="shared" si="6"/>
        <v>0.10153517043451168</v>
      </c>
      <c r="N19" s="50">
        <f t="shared" si="7"/>
        <v>1.2987000000000012E-2</v>
      </c>
    </row>
    <row r="20" spans="2:14" x14ac:dyDescent="0.25">
      <c r="B20" s="10">
        <v>5.9999999999999995E-4</v>
      </c>
      <c r="C20" s="11">
        <v>0</v>
      </c>
      <c r="D20" s="11">
        <v>0</v>
      </c>
      <c r="E20" s="5">
        <f t="shared" si="2"/>
        <v>0.14885554373653231</v>
      </c>
      <c r="F20" s="5">
        <f t="shared" si="3"/>
        <v>0.28028379353385924</v>
      </c>
      <c r="G20" s="35">
        <f t="shared" si="4"/>
        <v>0.14885554373653231</v>
      </c>
      <c r="H20" s="34">
        <f t="shared" si="4"/>
        <v>0.44561394317025083</v>
      </c>
      <c r="I20" s="34">
        <f t="shared" si="4"/>
        <v>0.54116861339301137</v>
      </c>
      <c r="J20" s="50">
        <f t="shared" si="4"/>
        <v>1</v>
      </c>
      <c r="K20" s="5">
        <f t="shared" si="8"/>
        <v>0.26064078030455623</v>
      </c>
      <c r="L20" s="5">
        <f t="shared" si="5"/>
        <v>0.14219043280622731</v>
      </c>
      <c r="M20" s="5">
        <f t="shared" si="6"/>
        <v>0.11136523908431195</v>
      </c>
      <c r="N20" s="50">
        <f t="shared" si="7"/>
        <v>1.2987000000000012E-2</v>
      </c>
    </row>
    <row r="21" spans="2:14" x14ac:dyDescent="0.25">
      <c r="B21" s="10">
        <v>8.0000000000000004E-4</v>
      </c>
      <c r="C21" s="11">
        <v>0</v>
      </c>
      <c r="D21" s="11">
        <v>0</v>
      </c>
      <c r="E21" s="5">
        <f t="shared" si="2"/>
        <v>0.11642954665050925</v>
      </c>
      <c r="F21" s="5">
        <f t="shared" si="3"/>
        <v>0.31130902021879098</v>
      </c>
      <c r="G21" s="35">
        <f t="shared" si="4"/>
        <v>0.11642954665050925</v>
      </c>
      <c r="H21" s="34">
        <f t="shared" si="4"/>
        <v>0.39352098250101075</v>
      </c>
      <c r="I21" s="34">
        <f t="shared" si="4"/>
        <v>0.48829384148347943</v>
      </c>
      <c r="J21" s="50">
        <f t="shared" si="4"/>
        <v>1</v>
      </c>
      <c r="K21" s="5">
        <f t="shared" si="8"/>
        <v>0.27566646198925393</v>
      </c>
      <c r="L21" s="5">
        <f t="shared" si="5"/>
        <v>0.16049610176837745</v>
      </c>
      <c r="M21" s="5">
        <f t="shared" si="6"/>
        <v>0.12798186347476637</v>
      </c>
      <c r="N21" s="50">
        <f t="shared" si="7"/>
        <v>1.2987000000000012E-2</v>
      </c>
    </row>
    <row r="22" spans="2:14" x14ac:dyDescent="0.25">
      <c r="B22" s="10">
        <v>1E-3</v>
      </c>
      <c r="C22" s="11">
        <v>0</v>
      </c>
      <c r="D22" s="11">
        <v>0</v>
      </c>
      <c r="E22" s="5">
        <f t="shared" si="2"/>
        <v>9.5672735891345784E-2</v>
      </c>
      <c r="F22" s="5">
        <f t="shared" si="3"/>
        <v>0.33471591732251987</v>
      </c>
      <c r="G22" s="35">
        <f t="shared" si="4"/>
        <v>9.5672735891345784E-2</v>
      </c>
      <c r="H22" s="34">
        <f t="shared" si="4"/>
        <v>0.35437289530891647</v>
      </c>
      <c r="I22" s="34">
        <f t="shared" si="4"/>
        <v>0.44690995424618662</v>
      </c>
      <c r="J22" s="50">
        <f t="shared" si="4"/>
        <v>1</v>
      </c>
      <c r="K22" s="5">
        <f t="shared" si="8"/>
        <v>0.28550024570104993</v>
      </c>
      <c r="L22" s="5">
        <f t="shared" si="5"/>
        <v>0.17494990771054542</v>
      </c>
      <c r="M22" s="5">
        <f t="shared" si="6"/>
        <v>0.14174851159896101</v>
      </c>
      <c r="N22" s="50">
        <f t="shared" si="7"/>
        <v>1.2987000000000012E-2</v>
      </c>
    </row>
    <row r="23" spans="2:14" x14ac:dyDescent="0.25">
      <c r="B23" s="10">
        <v>1.5E-3</v>
      </c>
      <c r="C23" s="11">
        <v>0</v>
      </c>
      <c r="D23" s="11">
        <v>0</v>
      </c>
      <c r="E23" s="5">
        <f t="shared" si="2"/>
        <v>6.6283267844624738E-2</v>
      </c>
      <c r="F23" s="5">
        <f t="shared" si="3"/>
        <v>0.3746426518108863</v>
      </c>
      <c r="G23" s="35">
        <f t="shared" si="4"/>
        <v>6.6283267844624738E-2</v>
      </c>
      <c r="H23" s="34">
        <f t="shared" si="4"/>
        <v>0.28701892882309921</v>
      </c>
      <c r="I23" s="34">
        <f t="shared" si="4"/>
        <v>0.37212531487611195</v>
      </c>
      <c r="J23" s="50">
        <f t="shared" si="4"/>
        <v>1</v>
      </c>
      <c r="K23" s="5">
        <f t="shared" si="8"/>
        <v>0.29971144154690565</v>
      </c>
      <c r="L23" s="5">
        <f t="shared" si="5"/>
        <v>0.20121735399232907</v>
      </c>
      <c r="M23" s="5">
        <f t="shared" si="6"/>
        <v>0.16832144552122305</v>
      </c>
      <c r="N23" s="50">
        <f t="shared" si="7"/>
        <v>1.2987000000000012E-2</v>
      </c>
    </row>
    <row r="24" spans="2:14" x14ac:dyDescent="0.25">
      <c r="B24" s="10">
        <v>2E-3</v>
      </c>
      <c r="C24" s="11">
        <v>0</v>
      </c>
      <c r="D24" s="11">
        <v>0</v>
      </c>
      <c r="E24" s="5">
        <f t="shared" si="2"/>
        <v>5.0771480912764122E-2</v>
      </c>
      <c r="F24" s="5">
        <f t="shared" si="3"/>
        <v>0.4002599056964391</v>
      </c>
      <c r="G24" s="35">
        <f t="shared" si="4"/>
        <v>5.0771480912764122E-2</v>
      </c>
      <c r="H24" s="34">
        <f t="shared" si="4"/>
        <v>0.24302413437410295</v>
      </c>
      <c r="I24" s="34">
        <f t="shared" si="4"/>
        <v>0.32073004305861674</v>
      </c>
      <c r="J24" s="50">
        <f t="shared" si="4"/>
        <v>1</v>
      </c>
      <c r="K24" s="5">
        <f t="shared" si="8"/>
        <v>0.30734803650332515</v>
      </c>
      <c r="L24" s="5">
        <f t="shared" si="5"/>
        <v>0.21933086686198611</v>
      </c>
      <c r="M24" s="5">
        <f t="shared" si="6"/>
        <v>0.18784900664073687</v>
      </c>
      <c r="N24" s="50">
        <f t="shared" si="7"/>
        <v>1.2987000000000012E-2</v>
      </c>
    </row>
    <row r="25" spans="2:14" x14ac:dyDescent="0.25">
      <c r="B25" s="10">
        <v>3.0000000000000001E-3</v>
      </c>
      <c r="C25" s="11">
        <v>0</v>
      </c>
      <c r="D25" s="11">
        <v>0</v>
      </c>
      <c r="E25" s="5">
        <f t="shared" si="2"/>
        <v>3.4646674146813661E-2</v>
      </c>
      <c r="F25" s="5">
        <f t="shared" si="3"/>
        <v>0.43187122079705337</v>
      </c>
      <c r="G25" s="35">
        <f t="shared" si="4"/>
        <v>3.4646674146813661E-2</v>
      </c>
      <c r="H25" s="34">
        <f t="shared" si="4"/>
        <v>0.18767127365444328</v>
      </c>
      <c r="I25" s="34">
        <f t="shared" si="4"/>
        <v>0.25316519163167006</v>
      </c>
      <c r="J25" s="50">
        <f t="shared" si="4"/>
        <v>0.92316941066079372</v>
      </c>
      <c r="K25" s="5">
        <f t="shared" si="8"/>
        <v>0.3153859732664348</v>
      </c>
      <c r="L25" s="5">
        <f t="shared" si="5"/>
        <v>0.24319381499184048</v>
      </c>
      <c r="M25" s="5">
        <f t="shared" si="6"/>
        <v>0.21508860292603116</v>
      </c>
      <c r="N25" s="50">
        <f t="shared" si="7"/>
        <v>2.3733107643729538E-2</v>
      </c>
    </row>
    <row r="26" spans="2:14" x14ac:dyDescent="0.25">
      <c r="B26" s="209">
        <v>4.0000000000000001E-3</v>
      </c>
      <c r="C26" s="210">
        <v>0</v>
      </c>
      <c r="D26" s="210">
        <v>0</v>
      </c>
      <c r="E26" s="211">
        <f t="shared" si="2"/>
        <v>2.6329791474247299E-2</v>
      </c>
      <c r="F26" s="211">
        <f t="shared" si="3"/>
        <v>0.45098128069557381</v>
      </c>
      <c r="G26" s="219">
        <f t="shared" si="4"/>
        <v>2.6329791474247299E-2</v>
      </c>
      <c r="H26" s="220">
        <f t="shared" si="4"/>
        <v>0.1536919383895726</v>
      </c>
      <c r="I26" s="220">
        <f t="shared" si="4"/>
        <v>0.21009222522988247</v>
      </c>
      <c r="J26" s="221">
        <f t="shared" si="4"/>
        <v>0.81124149117032207</v>
      </c>
      <c r="K26" s="211">
        <f t="shared" si="8"/>
        <v>0.31957146255606295</v>
      </c>
      <c r="L26" s="211">
        <f t="shared" si="5"/>
        <v>0.25843484029947822</v>
      </c>
      <c r="M26" s="211">
        <f t="shared" si="6"/>
        <v>0.23338392613204745</v>
      </c>
      <c r="N26" s="221">
        <f t="shared" si="7"/>
        <v>4.351094175685119E-2</v>
      </c>
    </row>
    <row r="27" spans="2:14" x14ac:dyDescent="0.25">
      <c r="B27" s="209">
        <v>6.0000000000000001E-3</v>
      </c>
      <c r="C27" s="210">
        <v>0</v>
      </c>
      <c r="D27" s="210">
        <v>0</v>
      </c>
      <c r="E27" s="211">
        <f t="shared" si="2"/>
        <v>1.7821818681820978E-2</v>
      </c>
      <c r="F27" s="211">
        <f t="shared" si="3"/>
        <v>0.47340532097368682</v>
      </c>
      <c r="G27" s="219">
        <f t="shared" si="4"/>
        <v>1.7821818681820978E-2</v>
      </c>
      <c r="H27" s="220">
        <f t="shared" si="4"/>
        <v>0.11356734191801461</v>
      </c>
      <c r="I27" s="220">
        <f t="shared" si="4"/>
        <v>0.15767493579239777</v>
      </c>
      <c r="J27" s="221">
        <f>IF($E27*J$4^$F27&gt;1,1,$E27*J$4^$F27)</f>
        <v>0.65114421353834095</v>
      </c>
      <c r="K27" s="211">
        <f t="shared" si="8"/>
        <v>0.32388105147353768</v>
      </c>
      <c r="L27" s="211">
        <f t="shared" si="5"/>
        <v>0.27701247062858464</v>
      </c>
      <c r="M27" s="211">
        <f t="shared" si="6"/>
        <v>0.25662500017133422</v>
      </c>
      <c r="N27" s="221">
        <f t="shared" si="7"/>
        <v>8.0298731134862508E-2</v>
      </c>
    </row>
    <row r="28" spans="2:14" x14ac:dyDescent="0.25">
      <c r="B28" s="10">
        <v>8.0000000000000002E-3</v>
      </c>
      <c r="C28" s="11">
        <v>0</v>
      </c>
      <c r="D28" s="11">
        <v>0</v>
      </c>
      <c r="E28" s="5">
        <f t="shared" si="2"/>
        <v>1.3487290340115698E-2</v>
      </c>
      <c r="F28" s="5">
        <f t="shared" si="3"/>
        <v>0.48638115084740652</v>
      </c>
      <c r="G28" s="35">
        <f t="shared" si="4"/>
        <v>1.3487290340115698E-2</v>
      </c>
      <c r="H28" s="34">
        <f t="shared" si="4"/>
        <v>9.0421496948363669E-2</v>
      </c>
      <c r="I28" s="34">
        <f t="shared" si="4"/>
        <v>0.12667386110255013</v>
      </c>
      <c r="J28" s="50">
        <f t="shared" si="4"/>
        <v>0.54385543739566966</v>
      </c>
      <c r="K28" s="5">
        <f t="shared" si="8"/>
        <v>0.32608750586230528</v>
      </c>
      <c r="L28" s="5">
        <f t="shared" si="5"/>
        <v>0.28801473290657942</v>
      </c>
      <c r="M28" s="5">
        <f t="shared" si="6"/>
        <v>0.27087507024591068</v>
      </c>
      <c r="N28" s="50">
        <f t="shared" si="7"/>
        <v>0.11054999870890254</v>
      </c>
    </row>
    <row r="29" spans="2:14" x14ac:dyDescent="0.25">
      <c r="B29" s="10">
        <v>0.01</v>
      </c>
      <c r="C29" s="11">
        <v>0</v>
      </c>
      <c r="D29" s="11">
        <v>0</v>
      </c>
      <c r="E29" s="5">
        <f t="shared" si="2"/>
        <v>1.0857292115225958E-2</v>
      </c>
      <c r="F29" s="5">
        <f t="shared" si="3"/>
        <v>0.49495183419149552</v>
      </c>
      <c r="G29" s="35">
        <f t="shared" si="4"/>
        <v>1.0857292115225958E-2</v>
      </c>
      <c r="H29" s="34">
        <f t="shared" si="4"/>
        <v>7.5271373801518701E-2</v>
      </c>
      <c r="I29" s="34">
        <f t="shared" si="4"/>
        <v>0.10607796778897959</v>
      </c>
      <c r="J29" s="50">
        <f t="shared" si="4"/>
        <v>0.46727481449200492</v>
      </c>
      <c r="K29" s="5">
        <f t="shared" si="8"/>
        <v>0.32742985813155323</v>
      </c>
      <c r="L29" s="5">
        <f t="shared" si="5"/>
        <v>0.29532948543659815</v>
      </c>
      <c r="M29" s="5">
        <f t="shared" si="6"/>
        <v>0.28054962603920069</v>
      </c>
      <c r="N29" s="50">
        <f t="shared" si="7"/>
        <v>0.13489046544385569</v>
      </c>
    </row>
    <row r="30" spans="2:14" x14ac:dyDescent="0.25">
      <c r="B30" s="10">
        <v>1.4999999999999999E-2</v>
      </c>
      <c r="C30" s="11">
        <v>0</v>
      </c>
      <c r="D30" s="11">
        <v>0</v>
      </c>
      <c r="E30" s="5">
        <f t="shared" si="2"/>
        <v>7.3114210602178153E-3</v>
      </c>
      <c r="F30" s="5">
        <f t="shared" si="3"/>
        <v>0.50763071853493302</v>
      </c>
      <c r="G30" s="35">
        <f t="shared" si="4"/>
        <v>7.3114210602178153E-3</v>
      </c>
      <c r="H30" s="34">
        <f t="shared" si="4"/>
        <v>5.3266131811175878E-2</v>
      </c>
      <c r="I30" s="34">
        <f t="shared" si="4"/>
        <v>7.5729176191898132E-2</v>
      </c>
      <c r="J30" s="50">
        <f t="shared" si="4"/>
        <v>0.34650222203279119</v>
      </c>
      <c r="K30" s="5">
        <f t="shared" si="8"/>
        <v>0.32924394559765124</v>
      </c>
      <c r="L30" s="5">
        <f t="shared" si="5"/>
        <v>0.30611356023172559</v>
      </c>
      <c r="M30" s="5">
        <f t="shared" si="6"/>
        <v>0.29510713765759616</v>
      </c>
      <c r="N30" s="50">
        <f t="shared" si="7"/>
        <v>0.17792804164595219</v>
      </c>
    </row>
    <row r="31" spans="2:14" x14ac:dyDescent="0.25">
      <c r="B31" s="10">
        <v>0.02</v>
      </c>
      <c r="C31" s="11">
        <v>0</v>
      </c>
      <c r="D31" s="11">
        <v>0</v>
      </c>
      <c r="E31" s="5">
        <f t="shared" si="2"/>
        <v>5.5188123233627651E-3</v>
      </c>
      <c r="F31" s="5">
        <f t="shared" si="3"/>
        <v>0.51470495395069371</v>
      </c>
      <c r="G31" s="35">
        <f t="shared" si="4"/>
        <v>5.5188123233627651E-3</v>
      </c>
      <c r="H31" s="34">
        <f t="shared" si="4"/>
        <v>4.1334615606386155E-2</v>
      </c>
      <c r="I31" s="34">
        <f t="shared" si="4"/>
        <v>5.9054844908677059E-2</v>
      </c>
      <c r="J31" s="50">
        <f t="shared" si="4"/>
        <v>0.27599557383262824</v>
      </c>
      <c r="K31" s="5">
        <f t="shared" si="8"/>
        <v>0.33016292168735811</v>
      </c>
      <c r="L31" s="5">
        <f t="shared" si="5"/>
        <v>0.31203983455294521</v>
      </c>
      <c r="M31" s="5">
        <f t="shared" si="6"/>
        <v>0.30325837642986136</v>
      </c>
      <c r="N31" s="50">
        <f t="shared" si="7"/>
        <v>0.20568495966654704</v>
      </c>
    </row>
    <row r="32" spans="2:14" x14ac:dyDescent="0.25">
      <c r="B32" s="10">
        <v>0.03</v>
      </c>
      <c r="C32" s="11">
        <v>0</v>
      </c>
      <c r="D32" s="11">
        <v>0</v>
      </c>
      <c r="E32" s="5">
        <f t="shared" si="2"/>
        <v>3.7098903470155764E-3</v>
      </c>
      <c r="F32" s="5">
        <f t="shared" si="3"/>
        <v>0.522499492914554</v>
      </c>
      <c r="G32" s="35">
        <f t="shared" si="4"/>
        <v>3.7098903470155764E-3</v>
      </c>
      <c r="H32" s="34">
        <f t="shared" si="4"/>
        <v>2.8646531083735046E-2</v>
      </c>
      <c r="I32" s="34">
        <f t="shared" si="4"/>
        <v>4.1149073310911402E-2</v>
      </c>
      <c r="J32" s="50">
        <f t="shared" si="4"/>
        <v>0.19685550863614484</v>
      </c>
      <c r="K32" s="5">
        <f t="shared" si="8"/>
        <v>0.33109153201802355</v>
      </c>
      <c r="L32" s="5">
        <f t="shared" si="5"/>
        <v>0.31840284574166999</v>
      </c>
      <c r="M32" s="5">
        <f t="shared" si="6"/>
        <v>0.31213243041848865</v>
      </c>
      <c r="N32" s="50">
        <f t="shared" si="7"/>
        <v>0.23915169345885517</v>
      </c>
    </row>
    <row r="33" spans="1:14" x14ac:dyDescent="0.25">
      <c r="B33" s="10">
        <v>0.05</v>
      </c>
      <c r="C33" s="11">
        <v>0</v>
      </c>
      <c r="D33" s="11">
        <v>0</v>
      </c>
      <c r="E33" s="5">
        <f t="shared" si="2"/>
        <v>2.2474959156338903E-3</v>
      </c>
      <c r="F33" s="5">
        <f t="shared" si="3"/>
        <v>0.52952007672045331</v>
      </c>
      <c r="G33" s="35">
        <f t="shared" si="4"/>
        <v>2.2474959156338903E-3</v>
      </c>
      <c r="H33" s="34">
        <f t="shared" si="4"/>
        <v>1.7837650000315078E-2</v>
      </c>
      <c r="I33" s="34">
        <f t="shared" si="4"/>
        <v>2.5747737013169601E-2</v>
      </c>
      <c r="J33" s="50">
        <f t="shared" si="4"/>
        <v>0.12579418557333508</v>
      </c>
      <c r="K33" s="5">
        <f t="shared" si="8"/>
        <v>0.33184318592002482</v>
      </c>
      <c r="L33" s="5">
        <f t="shared" si="5"/>
        <v>0.32387300611648934</v>
      </c>
      <c r="M33" s="5">
        <f t="shared" si="6"/>
        <v>0.31986539347892473</v>
      </c>
      <c r="N33" s="50">
        <f t="shared" si="7"/>
        <v>0.27128489778334547</v>
      </c>
    </row>
    <row r="34" spans="1:14" x14ac:dyDescent="0.25">
      <c r="B34" s="10">
        <v>7.0000000000000007E-2</v>
      </c>
      <c r="C34" s="11">
        <v>0</v>
      </c>
      <c r="D34" s="11">
        <v>0</v>
      </c>
      <c r="E34" s="5">
        <f t="shared" si="2"/>
        <v>1.6150431358699091E-3</v>
      </c>
      <c r="F34" s="5">
        <f t="shared" si="3"/>
        <v>0.53286730087054235</v>
      </c>
      <c r="G34" s="35">
        <f t="shared" si="4"/>
        <v>1.6150431358699091E-3</v>
      </c>
      <c r="H34" s="34">
        <f t="shared" si="4"/>
        <v>1.2987025305881278E-2</v>
      </c>
      <c r="I34" s="34">
        <f t="shared" si="4"/>
        <v>1.8789651626604925E-2</v>
      </c>
      <c r="J34" s="50">
        <f t="shared" si="4"/>
        <v>9.2724621706481464E-2</v>
      </c>
      <c r="K34" s="5">
        <f t="shared" si="8"/>
        <v>0.33216851790451224</v>
      </c>
      <c r="L34" s="5">
        <f t="shared" si="5"/>
        <v>0.32634263345324765</v>
      </c>
      <c r="M34" s="5">
        <f t="shared" si="6"/>
        <v>0.32338938584255061</v>
      </c>
      <c r="N34" s="50">
        <f t="shared" si="7"/>
        <v>0.2869105867241083</v>
      </c>
    </row>
    <row r="35" spans="1:14" x14ac:dyDescent="0.25">
      <c r="B35" s="10">
        <v>0.1</v>
      </c>
      <c r="C35" s="11">
        <v>0</v>
      </c>
      <c r="D35" s="11">
        <v>0</v>
      </c>
      <c r="E35" s="5">
        <f t="shared" si="2"/>
        <v>1.1375441429576916E-3</v>
      </c>
      <c r="F35" s="5">
        <f t="shared" si="3"/>
        <v>0.5355881638614971</v>
      </c>
      <c r="G35" s="35">
        <f t="shared" si="4"/>
        <v>1.1375441429576916E-3</v>
      </c>
      <c r="H35" s="34">
        <f t="shared" si="4"/>
        <v>9.2452036853830858E-3</v>
      </c>
      <c r="I35" s="34">
        <f t="shared" si="4"/>
        <v>1.3401227701417728E-2</v>
      </c>
      <c r="J35" s="50">
        <f t="shared" si="4"/>
        <v>6.6674666626778359E-2</v>
      </c>
      <c r="K35" s="5">
        <f t="shared" si="8"/>
        <v>0.3324142455070862</v>
      </c>
      <c r="L35" s="5">
        <f t="shared" si="5"/>
        <v>0.32825400326093535</v>
      </c>
      <c r="M35" s="5">
        <f t="shared" si="6"/>
        <v>0.32613138954846921</v>
      </c>
      <c r="N35" s="50">
        <f t="shared" si="7"/>
        <v>0.29951996697119943</v>
      </c>
    </row>
    <row r="36" spans="1:14" x14ac:dyDescent="0.25">
      <c r="B36" s="10">
        <v>0.2</v>
      </c>
      <c r="C36" s="11">
        <v>0</v>
      </c>
      <c r="D36" s="11">
        <v>0</v>
      </c>
      <c r="E36" s="5">
        <f t="shared" si="2"/>
        <v>5.7543870706822098E-4</v>
      </c>
      <c r="F36" s="5">
        <f t="shared" si="3"/>
        <v>0.53913665924482279</v>
      </c>
      <c r="G36" s="35">
        <f t="shared" si="4"/>
        <v>5.7543870706822098E-4</v>
      </c>
      <c r="H36" s="34">
        <f t="shared" si="4"/>
        <v>4.7421586989442634E-3</v>
      </c>
      <c r="I36" s="34">
        <f t="shared" si="4"/>
        <v>6.8908435531232258E-3</v>
      </c>
      <c r="J36" s="50">
        <f t="shared" si="4"/>
        <v>3.4650168862478549E-2</v>
      </c>
      <c r="K36" s="5">
        <f t="shared" si="8"/>
        <v>0.33270362679060361</v>
      </c>
      <c r="L36" s="5">
        <f t="shared" si="5"/>
        <v>0.33056146048091328</v>
      </c>
      <c r="M36" s="5">
        <f t="shared" si="6"/>
        <v>0.32945944093186941</v>
      </c>
      <c r="N36" s="50">
        <f t="shared" si="7"/>
        <v>0.31538422021727391</v>
      </c>
    </row>
    <row r="37" spans="1:14" x14ac:dyDescent="0.25">
      <c r="B37" s="10">
        <v>0.3</v>
      </c>
      <c r="C37" s="11">
        <v>0</v>
      </c>
      <c r="D37" s="11">
        <v>0</v>
      </c>
      <c r="E37" s="5">
        <f t="shared" si="2"/>
        <v>3.8619575812243179E-4</v>
      </c>
      <c r="F37" s="5">
        <f t="shared" si="3"/>
        <v>0.54047516677320284</v>
      </c>
      <c r="G37" s="35">
        <f t="shared" si="4"/>
        <v>3.8619575812243179E-4</v>
      </c>
      <c r="H37" s="34">
        <f t="shared" si="4"/>
        <v>3.1993267389839055E-3</v>
      </c>
      <c r="I37" s="34">
        <f t="shared" si="4"/>
        <v>4.6532655019439371E-3</v>
      </c>
      <c r="J37" s="50">
        <f t="shared" si="4"/>
        <v>2.349266234537889E-2</v>
      </c>
      <c r="K37" s="5">
        <f t="shared" si="8"/>
        <v>0.33280107997328673</v>
      </c>
      <c r="L37" s="5">
        <f t="shared" si="5"/>
        <v>0.33135386100346981</v>
      </c>
      <c r="M37" s="5">
        <f t="shared" si="6"/>
        <v>0.33060709092307267</v>
      </c>
      <c r="N37" s="50">
        <f t="shared" si="7"/>
        <v>0.3210054291739256</v>
      </c>
    </row>
    <row r="38" spans="1:14" x14ac:dyDescent="0.25">
      <c r="B38" s="10">
        <v>0.4</v>
      </c>
      <c r="C38" s="11">
        <v>0</v>
      </c>
      <c r="D38" s="11">
        <v>0</v>
      </c>
      <c r="E38" s="5">
        <f t="shared" si="2"/>
        <v>2.9101081871429901E-4</v>
      </c>
      <c r="F38" s="5">
        <f t="shared" si="3"/>
        <v>0.5411960744502351</v>
      </c>
      <c r="G38" s="35">
        <f t="shared" si="4"/>
        <v>2.9101081871429901E-4</v>
      </c>
      <c r="H38" s="34">
        <f t="shared" si="4"/>
        <v>2.4176032549888043E-3</v>
      </c>
      <c r="I38" s="34">
        <f t="shared" si="4"/>
        <v>3.51804413614549E-3</v>
      </c>
      <c r="J38" s="50">
        <f t="shared" si="4"/>
        <v>1.7799738008995494E-2</v>
      </c>
      <c r="K38" s="5">
        <f t="shared" si="8"/>
        <v>0.33285010201143822</v>
      </c>
      <c r="L38" s="5">
        <f t="shared" si="5"/>
        <v>0.33175570980924463</v>
      </c>
      <c r="M38" s="5">
        <f t="shared" si="6"/>
        <v>0.33119009119693216</v>
      </c>
      <c r="N38" s="50">
        <f t="shared" si="7"/>
        <v>0.32389227286883271</v>
      </c>
    </row>
    <row r="39" spans="1:14" x14ac:dyDescent="0.25">
      <c r="B39" s="10">
        <v>0.6</v>
      </c>
      <c r="C39" s="11">
        <v>0</v>
      </c>
      <c r="D39" s="11">
        <v>0</v>
      </c>
      <c r="E39" s="5">
        <f t="shared" si="2"/>
        <v>1.9528861149453736E-4</v>
      </c>
      <c r="F39" s="5">
        <f t="shared" si="3"/>
        <v>0.54196991597795874</v>
      </c>
      <c r="G39" s="35">
        <f t="shared" si="4"/>
        <v>1.9528861149453736E-4</v>
      </c>
      <c r="H39" s="34">
        <f t="shared" si="4"/>
        <v>1.6272997139069238E-3</v>
      </c>
      <c r="I39" s="34">
        <f t="shared" si="4"/>
        <v>2.3692819702029011E-3</v>
      </c>
      <c r="J39" s="50">
        <f t="shared" si="4"/>
        <v>1.2015334532132271E-2</v>
      </c>
      <c r="K39" s="5">
        <f t="shared" si="8"/>
        <v>0.33289940431860315</v>
      </c>
      <c r="L39" s="5">
        <f t="shared" si="5"/>
        <v>0.33216221167086951</v>
      </c>
      <c r="M39" s="5">
        <f t="shared" si="6"/>
        <v>0.33178055743035623</v>
      </c>
      <c r="N39" s="50">
        <f t="shared" si="7"/>
        <v>0.32683846013472218</v>
      </c>
    </row>
    <row r="40" spans="1:14" x14ac:dyDescent="0.25">
      <c r="B40" s="10">
        <v>0.8</v>
      </c>
      <c r="C40" s="11">
        <v>0</v>
      </c>
      <c r="D40" s="11">
        <v>0</v>
      </c>
      <c r="E40" s="5">
        <f t="shared" si="2"/>
        <v>1.4714926968395492E-4</v>
      </c>
      <c r="F40" s="5">
        <f t="shared" si="3"/>
        <v>0.54238602673631786</v>
      </c>
      <c r="G40" s="35">
        <f t="shared" si="4"/>
        <v>1.4714926968395492E-4</v>
      </c>
      <c r="H40" s="34">
        <f t="shared" si="4"/>
        <v>1.2281621279500851E-3</v>
      </c>
      <c r="I40" s="34">
        <f t="shared" si="4"/>
        <v>1.7886697590957395E-3</v>
      </c>
      <c r="J40" s="50">
        <f t="shared" si="4"/>
        <v>9.082191492161636E-3</v>
      </c>
      <c r="K40" s="5">
        <f t="shared" si="8"/>
        <v>0.33292420013187818</v>
      </c>
      <c r="L40" s="5">
        <f t="shared" si="5"/>
        <v>0.33236760539431259</v>
      </c>
      <c r="M40" s="5">
        <f t="shared" si="6"/>
        <v>0.33207918929764479</v>
      </c>
      <c r="N40" s="50">
        <f t="shared" si="7"/>
        <v>0.32833739616316593</v>
      </c>
    </row>
    <row r="41" spans="1:14" ht="15.75" thickBot="1" x14ac:dyDescent="0.3">
      <c r="B41" s="12">
        <v>1</v>
      </c>
      <c r="C41" s="13">
        <v>0</v>
      </c>
      <c r="D41" s="13">
        <v>0</v>
      </c>
      <c r="E41" s="8">
        <f t="shared" si="2"/>
        <v>1.1814388739611603E-4</v>
      </c>
      <c r="F41" s="8">
        <f t="shared" si="3"/>
        <v>0.54264923739091198</v>
      </c>
      <c r="G41" s="57">
        <f t="shared" si="4"/>
        <v>1.1814388739611603E-4</v>
      </c>
      <c r="H41" s="58">
        <f t="shared" si="4"/>
        <v>9.8708836754933808E-4</v>
      </c>
      <c r="I41" s="58">
        <f t="shared" si="4"/>
        <v>1.4378372528235524E-3</v>
      </c>
      <c r="J41" s="51">
        <f t="shared" si="4"/>
        <v>7.3065551465378159E-3</v>
      </c>
      <c r="K41" s="8">
        <f t="shared" si="8"/>
        <v>0.33293914078199599</v>
      </c>
      <c r="L41" s="8">
        <f t="shared" si="5"/>
        <v>0.33249169057179984</v>
      </c>
      <c r="M41" s="8">
        <f t="shared" si="6"/>
        <v>0.33225970012498185</v>
      </c>
      <c r="N41" s="51">
        <f t="shared" si="7"/>
        <v>0.32924643839782047</v>
      </c>
    </row>
    <row r="42" spans="1:14" ht="15.75" thickBot="1" x14ac:dyDescent="0.3">
      <c r="E42" s="2"/>
      <c r="F42" s="2"/>
      <c r="G42" s="2"/>
      <c r="K42" s="2"/>
    </row>
    <row r="43" spans="1:14" ht="22.5" customHeight="1" thickBot="1" x14ac:dyDescent="0.3">
      <c r="A43" s="39" t="s">
        <v>44</v>
      </c>
      <c r="B43" s="40">
        <v>5.2838406082713341E-3</v>
      </c>
      <c r="C43" s="41">
        <v>0</v>
      </c>
      <c r="D43" s="41">
        <v>0</v>
      </c>
      <c r="E43" s="42">
        <f>0.5*(1+TANH(LN(((0.000102+D43)/B43)^0.492)))</f>
        <v>2.0148390818113093E-2</v>
      </c>
      <c r="F43" s="43">
        <f>0.272*(1-TANH(LN((0.000556/B43)^0.4)))*EXP(-0.0145*C43^1.3)</f>
        <v>0.46691987241539773</v>
      </c>
      <c r="G43" s="44"/>
      <c r="H43" s="41"/>
      <c r="I43" s="42"/>
      <c r="J43" s="223">
        <f>E43*J$4^F43</f>
        <v>0.70073993847024696</v>
      </c>
      <c r="K43" s="52"/>
      <c r="L43" s="53"/>
      <c r="M43" s="48"/>
      <c r="N43" s="224">
        <f t="shared" si="7"/>
        <v>6.783299295540321E-2</v>
      </c>
    </row>
    <row r="44" spans="1:14" x14ac:dyDescent="0.25">
      <c r="A44" s="37"/>
      <c r="B44" s="28"/>
      <c r="C44" s="29"/>
      <c r="D44" s="29"/>
      <c r="E44" s="14"/>
      <c r="F44" s="14"/>
      <c r="G44" s="5"/>
      <c r="H44" s="5"/>
      <c r="I44" s="11"/>
      <c r="J44" s="11"/>
      <c r="K44" s="5"/>
      <c r="L44" s="5"/>
      <c r="M44" s="11"/>
      <c r="N44" s="11"/>
    </row>
    <row r="45" spans="1:14" x14ac:dyDescent="0.25">
      <c r="A45" s="37"/>
      <c r="B45" s="28"/>
      <c r="C45" s="29"/>
      <c r="D45" s="29"/>
      <c r="E45" s="14"/>
      <c r="F45" s="14"/>
      <c r="G45" s="11"/>
      <c r="H45" s="11"/>
      <c r="I45" s="5"/>
      <c r="J45" s="11"/>
      <c r="K45" s="11"/>
      <c r="L45" s="11"/>
      <c r="M45" s="5"/>
      <c r="N45" s="11"/>
    </row>
    <row r="46" spans="1:14" x14ac:dyDescent="0.25">
      <c r="A46" s="37"/>
      <c r="K46" s="11"/>
      <c r="L46" s="11"/>
      <c r="M46" s="11"/>
      <c r="N46" s="5"/>
    </row>
    <row r="48" spans="1:14" x14ac:dyDescent="0.25">
      <c r="A48" s="217"/>
      <c r="B48" s="218"/>
      <c r="C48" s="11"/>
      <c r="D48" s="11"/>
      <c r="E48" s="11"/>
      <c r="F48" s="11"/>
    </row>
    <row r="49" spans="1:6" x14ac:dyDescent="0.25">
      <c r="A49" s="11"/>
      <c r="B49" s="218"/>
      <c r="C49" s="11"/>
      <c r="D49" s="11"/>
      <c r="E49" s="11"/>
      <c r="F49" s="11"/>
    </row>
    <row r="50" spans="1:6" x14ac:dyDescent="0.25">
      <c r="A50" s="11"/>
      <c r="B50" s="218"/>
      <c r="C50" s="11"/>
      <c r="D50" s="11"/>
      <c r="E50" s="11"/>
      <c r="F50" s="11"/>
    </row>
    <row r="51" spans="1:6" x14ac:dyDescent="0.25">
      <c r="A51" s="11"/>
      <c r="B51" s="218"/>
      <c r="C51" s="11"/>
      <c r="D51" s="11"/>
      <c r="E51" s="11"/>
      <c r="F51" s="11"/>
    </row>
    <row r="52" spans="1:6" x14ac:dyDescent="0.25">
      <c r="A52" s="11"/>
      <c r="B52" s="11"/>
      <c r="C52" s="11"/>
      <c r="D52" s="11"/>
      <c r="E52" s="11"/>
      <c r="F52" s="11"/>
    </row>
    <row r="53" spans="1:6" x14ac:dyDescent="0.25">
      <c r="A53" s="11"/>
      <c r="B53" s="218"/>
      <c r="C53" s="11"/>
      <c r="D53" s="11"/>
      <c r="E53" s="11"/>
      <c r="F53" s="11"/>
    </row>
    <row r="54" spans="1:6" x14ac:dyDescent="0.25">
      <c r="A54" s="11"/>
      <c r="B54" s="11"/>
      <c r="C54" s="11"/>
      <c r="D54" s="11"/>
      <c r="E54" s="11"/>
      <c r="F54" s="11"/>
    </row>
    <row r="55" spans="1:6" x14ac:dyDescent="0.25">
      <c r="A55" s="11"/>
      <c r="B55" s="218"/>
      <c r="C55" s="11"/>
      <c r="D55" s="11"/>
      <c r="E55" s="11"/>
      <c r="F55" s="11"/>
    </row>
    <row r="56" spans="1:6" x14ac:dyDescent="0.25">
      <c r="A56" s="11"/>
      <c r="B56" s="11"/>
      <c r="C56" s="11"/>
      <c r="D56" s="11"/>
      <c r="E56" s="11"/>
      <c r="F56" s="11"/>
    </row>
    <row r="57" spans="1:6" x14ac:dyDescent="0.25">
      <c r="A57" s="11"/>
      <c r="B57" s="218"/>
      <c r="C57" s="11"/>
      <c r="D57" s="11"/>
      <c r="E57" s="11"/>
      <c r="F57" s="11"/>
    </row>
    <row r="58" spans="1:6" x14ac:dyDescent="0.25">
      <c r="A58" s="11"/>
      <c r="B58" s="11"/>
      <c r="C58" s="11"/>
      <c r="D58" s="11"/>
      <c r="E58" s="11"/>
      <c r="F58" s="11"/>
    </row>
    <row r="59" spans="1:6" x14ac:dyDescent="0.25">
      <c r="A59" s="11"/>
      <c r="B59" s="11"/>
      <c r="C59" s="11"/>
      <c r="D59" s="11"/>
      <c r="E59" s="11"/>
      <c r="F59" s="11"/>
    </row>
    <row r="60" spans="1:6" x14ac:dyDescent="0.25">
      <c r="A60" s="11"/>
      <c r="B60" s="11"/>
      <c r="C60" s="11"/>
      <c r="D60" s="11"/>
      <c r="E60" s="11"/>
      <c r="F60" s="11"/>
    </row>
    <row r="61" spans="1:6" x14ac:dyDescent="0.25">
      <c r="A61" s="11"/>
      <c r="B61" s="11"/>
      <c r="C61" s="11"/>
      <c r="D61" s="11"/>
      <c r="E61" s="11"/>
      <c r="F61" s="11"/>
    </row>
    <row r="62" spans="1:6" x14ac:dyDescent="0.25">
      <c r="A62" s="11"/>
      <c r="B62" s="11"/>
      <c r="C62" s="11"/>
      <c r="D62" s="11"/>
      <c r="E62" s="11"/>
      <c r="F62" s="11"/>
    </row>
    <row r="63" spans="1:6" x14ac:dyDescent="0.25">
      <c r="A63" s="11"/>
      <c r="B63" s="11"/>
      <c r="C63" s="11"/>
      <c r="D63" s="11"/>
      <c r="E63" s="11"/>
      <c r="F63" s="11"/>
    </row>
    <row r="64" spans="1:6" x14ac:dyDescent="0.25">
      <c r="A64" s="11"/>
      <c r="B64" s="11"/>
      <c r="C64" s="11"/>
      <c r="D64" s="11"/>
      <c r="E64" s="11"/>
      <c r="F64" s="11"/>
    </row>
    <row r="65" spans="1:6" x14ac:dyDescent="0.25">
      <c r="A65" s="11"/>
      <c r="B65" s="11"/>
      <c r="C65" s="11"/>
      <c r="D65" s="11"/>
      <c r="E65" s="11"/>
      <c r="F65" s="11"/>
    </row>
    <row r="66" spans="1:6" x14ac:dyDescent="0.25">
      <c r="A66" s="11"/>
      <c r="B66" s="11"/>
      <c r="C66" s="11"/>
      <c r="D66" s="11"/>
      <c r="E66" s="11"/>
      <c r="F66" s="11"/>
    </row>
    <row r="67" spans="1:6" x14ac:dyDescent="0.25">
      <c r="A67" s="11"/>
      <c r="B67" s="11"/>
      <c r="C67" s="11"/>
      <c r="D67" s="11"/>
      <c r="E67" s="11"/>
      <c r="F67" s="11"/>
    </row>
    <row r="68" spans="1:6" x14ac:dyDescent="0.25">
      <c r="A68" s="11"/>
      <c r="B68" s="11"/>
      <c r="C68" s="11"/>
      <c r="D68" s="11"/>
      <c r="E68" s="11"/>
      <c r="F68" s="11"/>
    </row>
    <row r="69" spans="1:6" x14ac:dyDescent="0.25">
      <c r="A69" s="11"/>
      <c r="B69" s="11"/>
      <c r="C69" s="11"/>
      <c r="D69" s="11"/>
      <c r="E69" s="11"/>
      <c r="F69" s="11"/>
    </row>
    <row r="70" spans="1:6" x14ac:dyDescent="0.25">
      <c r="A70" s="11"/>
      <c r="B70" s="11"/>
      <c r="C70" s="11"/>
      <c r="D70" s="11"/>
      <c r="E70" s="11"/>
      <c r="F70" s="11"/>
    </row>
    <row r="71" spans="1:6" x14ac:dyDescent="0.25">
      <c r="A71" s="11"/>
      <c r="B71" s="11"/>
      <c r="C71" s="11"/>
      <c r="D71" s="11"/>
      <c r="E71" s="11"/>
      <c r="F71" s="11"/>
    </row>
    <row r="72" spans="1:6" x14ac:dyDescent="0.25">
      <c r="A72" s="11"/>
      <c r="B72" s="11"/>
      <c r="C72" s="11"/>
      <c r="D72" s="11"/>
      <c r="E72" s="11"/>
      <c r="F72" s="11"/>
    </row>
    <row r="73" spans="1:6" x14ac:dyDescent="0.25">
      <c r="A73" s="11"/>
      <c r="B73" s="11"/>
      <c r="C73" s="11"/>
      <c r="D73" s="11"/>
      <c r="E73" s="11"/>
      <c r="F73" s="11"/>
    </row>
    <row r="74" spans="1:6" x14ac:dyDescent="0.25">
      <c r="A74" s="11"/>
      <c r="B74" s="11"/>
      <c r="C74" s="11"/>
      <c r="D74" s="11"/>
      <c r="E74" s="11"/>
      <c r="F74" s="11"/>
    </row>
    <row r="75" spans="1:6" x14ac:dyDescent="0.25">
      <c r="A75" s="11"/>
      <c r="B75" s="11"/>
      <c r="C75" s="11"/>
      <c r="D75" s="11"/>
      <c r="E75" s="11"/>
      <c r="F75" s="11"/>
    </row>
    <row r="76" spans="1:6" x14ac:dyDescent="0.25">
      <c r="A76" s="11"/>
      <c r="B76" s="11"/>
      <c r="C76" s="11"/>
      <c r="D76" s="11"/>
      <c r="E76" s="11"/>
      <c r="F76" s="11"/>
    </row>
    <row r="77" spans="1:6" x14ac:dyDescent="0.25">
      <c r="A77" s="11"/>
      <c r="B77" s="11"/>
      <c r="C77" s="11"/>
      <c r="D77" s="11"/>
      <c r="E77" s="11"/>
      <c r="F77" s="11"/>
    </row>
    <row r="78" spans="1:6" x14ac:dyDescent="0.25">
      <c r="A78" s="11"/>
      <c r="B78" s="216"/>
      <c r="C78" s="11"/>
      <c r="D78" s="11"/>
      <c r="E78" s="11"/>
      <c r="F78" s="11"/>
    </row>
  </sheetData>
  <mergeCells count="8">
    <mergeCell ref="G6:J6"/>
    <mergeCell ref="K6:N6"/>
    <mergeCell ref="B2:F2"/>
    <mergeCell ref="G2:J2"/>
    <mergeCell ref="K2:N2"/>
    <mergeCell ref="B3:F4"/>
    <mergeCell ref="G3:J3"/>
    <mergeCell ref="K3:N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</sheetPr>
  <dimension ref="B1:I70"/>
  <sheetViews>
    <sheetView showGridLines="0" zoomScale="85" zoomScaleNormal="85" workbookViewId="0">
      <selection activeCell="I40" sqref="I40"/>
    </sheetView>
  </sheetViews>
  <sheetFormatPr baseColWidth="10" defaultRowHeight="12.75" x14ac:dyDescent="0.2"/>
  <cols>
    <col min="1" max="1" width="2.42578125" style="174" customWidth="1"/>
    <col min="2" max="2" width="3.28515625" style="174" bestFit="1" customWidth="1"/>
    <col min="3" max="3" width="6.5703125" style="174" customWidth="1"/>
    <col min="4" max="4" width="39.7109375" style="174" bestFit="1" customWidth="1"/>
    <col min="5" max="5" width="5.85546875" style="112" bestFit="1" customWidth="1"/>
    <col min="6" max="6" width="9.42578125" style="174" bestFit="1" customWidth="1"/>
    <col min="7" max="7" width="11.42578125" style="174"/>
    <col min="8" max="8" width="99.42578125" style="174" customWidth="1"/>
    <col min="9" max="9" width="68.7109375" style="174" bestFit="1" customWidth="1"/>
    <col min="10" max="16384" width="11.42578125" style="174"/>
  </cols>
  <sheetData>
    <row r="1" spans="2:9" s="174" customFormat="1" ht="7.5" customHeight="1" x14ac:dyDescent="0.2">
      <c r="E1" s="112"/>
    </row>
    <row r="2" spans="2:9" s="174" customFormat="1" ht="15.75" customHeight="1" x14ac:dyDescent="0.25">
      <c r="B2" s="175" t="s">
        <v>26</v>
      </c>
      <c r="C2" s="175"/>
      <c r="D2" s="176" t="s">
        <v>36</v>
      </c>
      <c r="E2" s="112"/>
      <c r="F2" s="180"/>
    </row>
    <row r="3" spans="2:9" s="174" customFormat="1" ht="15" x14ac:dyDescent="0.25">
      <c r="B3" s="175" t="s">
        <v>0</v>
      </c>
      <c r="C3" s="175"/>
      <c r="D3" s="176" t="s">
        <v>1</v>
      </c>
      <c r="E3" s="112"/>
      <c r="F3" s="180"/>
    </row>
    <row r="4" spans="2:9" s="174" customFormat="1" ht="15" x14ac:dyDescent="0.25">
      <c r="B4" s="175" t="s">
        <v>2</v>
      </c>
      <c r="C4" s="175"/>
      <c r="D4" s="176" t="s">
        <v>3</v>
      </c>
      <c r="E4" s="112"/>
      <c r="F4" s="180"/>
    </row>
    <row r="5" spans="2:9" s="174" customFormat="1" ht="6" customHeight="1" x14ac:dyDescent="0.2">
      <c r="E5" s="112"/>
    </row>
    <row r="6" spans="2:9" s="174" customFormat="1" x14ac:dyDescent="0.2">
      <c r="D6" s="181" t="s">
        <v>52</v>
      </c>
      <c r="E6" s="181"/>
      <c r="F6" s="182" t="s">
        <v>10</v>
      </c>
      <c r="G6" s="182" t="s">
        <v>9</v>
      </c>
      <c r="H6" s="182" t="s">
        <v>48</v>
      </c>
      <c r="I6" s="182" t="s">
        <v>12</v>
      </c>
    </row>
    <row r="7" spans="2:9" s="174" customFormat="1" ht="20.25" customHeight="1" x14ac:dyDescent="0.2">
      <c r="B7" s="183" t="s">
        <v>47</v>
      </c>
      <c r="C7" s="184" t="s">
        <v>46</v>
      </c>
      <c r="D7" s="185" t="s">
        <v>49</v>
      </c>
      <c r="E7" s="90" t="s">
        <v>203</v>
      </c>
      <c r="F7" s="82">
        <v>25.3</v>
      </c>
      <c r="G7" s="143" t="s">
        <v>204</v>
      </c>
      <c r="H7" s="84" t="s">
        <v>79</v>
      </c>
      <c r="I7" s="85" t="s">
        <v>91</v>
      </c>
    </row>
    <row r="8" spans="2:9" s="174" customFormat="1" ht="20.25" customHeight="1" x14ac:dyDescent="0.2">
      <c r="B8" s="183"/>
      <c r="C8" s="184"/>
      <c r="D8" s="186" t="s">
        <v>50</v>
      </c>
      <c r="E8" s="91" t="s">
        <v>205</v>
      </c>
      <c r="F8" s="87">
        <v>27.3</v>
      </c>
      <c r="G8" s="88" t="s">
        <v>204</v>
      </c>
      <c r="H8" s="89" t="s">
        <v>206</v>
      </c>
      <c r="I8" s="64" t="s">
        <v>81</v>
      </c>
    </row>
    <row r="9" spans="2:9" s="174" customFormat="1" ht="20.25" customHeight="1" x14ac:dyDescent="0.2">
      <c r="B9" s="183"/>
      <c r="C9" s="184"/>
      <c r="D9" s="185" t="s">
        <v>51</v>
      </c>
      <c r="E9" s="90" t="s">
        <v>207</v>
      </c>
      <c r="F9" s="82">
        <v>124.42</v>
      </c>
      <c r="G9" s="143" t="s">
        <v>4</v>
      </c>
      <c r="H9" s="84" t="s">
        <v>17</v>
      </c>
      <c r="I9" s="85" t="s">
        <v>91</v>
      </c>
    </row>
    <row r="10" spans="2:9" s="174" customFormat="1" ht="20.25" customHeight="1" x14ac:dyDescent="0.2">
      <c r="B10" s="183"/>
      <c r="C10" s="187" t="s">
        <v>11</v>
      </c>
      <c r="D10" s="114" t="s">
        <v>64</v>
      </c>
      <c r="E10" s="91" t="s">
        <v>5</v>
      </c>
      <c r="F10" s="87">
        <v>1</v>
      </c>
      <c r="G10" s="88" t="s">
        <v>89</v>
      </c>
      <c r="H10" s="89" t="s">
        <v>82</v>
      </c>
      <c r="I10" s="64" t="s">
        <v>83</v>
      </c>
    </row>
    <row r="11" spans="2:9" s="174" customFormat="1" ht="20.25" customHeight="1" x14ac:dyDescent="0.2">
      <c r="B11" s="183"/>
      <c r="C11" s="187"/>
      <c r="D11" s="115" t="s">
        <v>65</v>
      </c>
      <c r="E11" s="81" t="s">
        <v>6</v>
      </c>
      <c r="F11" s="82">
        <v>36</v>
      </c>
      <c r="G11" s="143" t="s">
        <v>7</v>
      </c>
      <c r="H11" s="84" t="s">
        <v>85</v>
      </c>
      <c r="I11" s="85" t="s">
        <v>84</v>
      </c>
    </row>
    <row r="12" spans="2:9" s="174" customFormat="1" ht="20.25" customHeight="1" x14ac:dyDescent="0.2">
      <c r="B12" s="183"/>
      <c r="C12" s="187"/>
      <c r="D12" s="114" t="s">
        <v>66</v>
      </c>
      <c r="E12" s="86" t="s">
        <v>8</v>
      </c>
      <c r="F12" s="87">
        <f>F11-30</f>
        <v>6</v>
      </c>
      <c r="G12" s="88" t="s">
        <v>7</v>
      </c>
      <c r="H12" s="89" t="s">
        <v>86</v>
      </c>
      <c r="I12" s="64" t="s">
        <v>81</v>
      </c>
    </row>
    <row r="13" spans="2:9" s="174" customFormat="1" ht="20.25" customHeight="1" x14ac:dyDescent="0.2">
      <c r="B13" s="183"/>
      <c r="C13" s="184" t="s">
        <v>14</v>
      </c>
      <c r="D13" s="115" t="s">
        <v>72</v>
      </c>
      <c r="E13" s="90" t="s">
        <v>56</v>
      </c>
      <c r="F13" s="82">
        <v>149800</v>
      </c>
      <c r="G13" s="143" t="s">
        <v>89</v>
      </c>
      <c r="H13" s="84" t="s">
        <v>90</v>
      </c>
      <c r="I13" s="85" t="s">
        <v>91</v>
      </c>
    </row>
    <row r="14" spans="2:9" s="174" customFormat="1" ht="20.25" customHeight="1" x14ac:dyDescent="0.2">
      <c r="B14" s="183"/>
      <c r="C14" s="184"/>
      <c r="D14" s="114" t="s">
        <v>73</v>
      </c>
      <c r="E14" s="91" t="s">
        <v>208</v>
      </c>
      <c r="F14" s="87">
        <f>F13</f>
        <v>149800</v>
      </c>
      <c r="G14" s="88" t="s">
        <v>89</v>
      </c>
      <c r="H14" s="89" t="s">
        <v>209</v>
      </c>
      <c r="I14" s="64" t="s">
        <v>92</v>
      </c>
    </row>
    <row r="15" spans="2:9" s="174" customFormat="1" ht="20.25" customHeight="1" x14ac:dyDescent="0.2">
      <c r="B15" s="183"/>
      <c r="C15" s="184"/>
      <c r="D15" s="115" t="s">
        <v>74</v>
      </c>
      <c r="E15" s="90" t="s">
        <v>210</v>
      </c>
      <c r="F15" s="82">
        <f>F13*3</f>
        <v>449400</v>
      </c>
      <c r="G15" s="143" t="s">
        <v>89</v>
      </c>
      <c r="H15" s="84" t="s">
        <v>211</v>
      </c>
      <c r="I15" s="85" t="s">
        <v>92</v>
      </c>
    </row>
    <row r="16" spans="2:9" s="174" customFormat="1" ht="20.25" customHeight="1" x14ac:dyDescent="0.2">
      <c r="B16" s="183"/>
      <c r="C16" s="184"/>
      <c r="D16" s="114" t="s">
        <v>67</v>
      </c>
      <c r="E16" s="91" t="s">
        <v>13</v>
      </c>
      <c r="F16" s="87">
        <v>0.5</v>
      </c>
      <c r="G16" s="88"/>
      <c r="H16" s="89" t="s">
        <v>93</v>
      </c>
      <c r="I16" s="64" t="s">
        <v>94</v>
      </c>
    </row>
    <row r="17" spans="2:9" s="174" customFormat="1" ht="20.25" customHeight="1" x14ac:dyDescent="0.2">
      <c r="B17" s="183"/>
      <c r="C17" s="152" t="s">
        <v>15</v>
      </c>
      <c r="D17" s="188" t="s">
        <v>69</v>
      </c>
      <c r="E17" s="90" t="s">
        <v>57</v>
      </c>
      <c r="F17" s="82">
        <v>0.35</v>
      </c>
      <c r="G17" s="143"/>
      <c r="H17" s="84" t="s">
        <v>19</v>
      </c>
      <c r="I17" s="85" t="s">
        <v>95</v>
      </c>
    </row>
    <row r="18" spans="2:9" s="174" customFormat="1" ht="20.25" customHeight="1" x14ac:dyDescent="0.2">
      <c r="B18" s="183"/>
      <c r="C18" s="152"/>
      <c r="D18" s="189" t="s">
        <v>70</v>
      </c>
      <c r="E18" s="91" t="s">
        <v>58</v>
      </c>
      <c r="F18" s="87">
        <v>100</v>
      </c>
      <c r="G18" s="88" t="s">
        <v>89</v>
      </c>
      <c r="H18" s="89" t="s">
        <v>18</v>
      </c>
      <c r="I18" s="64"/>
    </row>
    <row r="19" spans="2:9" s="174" customFormat="1" ht="20.25" customHeight="1" x14ac:dyDescent="0.2">
      <c r="B19" s="183"/>
      <c r="C19" s="152"/>
      <c r="D19" s="190" t="s">
        <v>71</v>
      </c>
      <c r="E19" s="155" t="s">
        <v>59</v>
      </c>
      <c r="F19" s="156">
        <v>0.41</v>
      </c>
      <c r="G19" s="143"/>
      <c r="H19" s="92" t="str">
        <f>CONCATENATE("Por fricción: ",ROUND(1-SIN(F11*PI()/180),2))</f>
        <v>Por fricción: 0,41</v>
      </c>
      <c r="I19" s="85" t="s">
        <v>60</v>
      </c>
    </row>
    <row r="20" spans="2:9" s="174" customFormat="1" ht="20.25" customHeight="1" x14ac:dyDescent="0.2">
      <c r="B20" s="183"/>
      <c r="C20" s="152"/>
      <c r="D20" s="190"/>
      <c r="E20" s="155"/>
      <c r="F20" s="156"/>
      <c r="G20" s="143"/>
      <c r="H20" s="84" t="str">
        <f>CONCATENATE("Por elasticidad: ",ROUND(F17/(1-F17),2))</f>
        <v>Por elasticidad: 0,54</v>
      </c>
      <c r="I20" s="85" t="s">
        <v>96</v>
      </c>
    </row>
    <row r="21" spans="2:9" s="174" customFormat="1" ht="20.25" customHeight="1" x14ac:dyDescent="0.2">
      <c r="B21" s="183"/>
      <c r="C21" s="116"/>
      <c r="D21" s="114" t="s">
        <v>78</v>
      </c>
      <c r="E21" s="191" t="s">
        <v>20</v>
      </c>
      <c r="F21" s="87">
        <f>300*1.2</f>
        <v>360</v>
      </c>
      <c r="G21" s="88" t="s">
        <v>21</v>
      </c>
      <c r="H21" s="89" t="s">
        <v>97</v>
      </c>
      <c r="I21" s="64" t="s">
        <v>212</v>
      </c>
    </row>
    <row r="22" spans="2:9" s="174" customFormat="1" ht="20.25" customHeight="1" x14ac:dyDescent="0.2">
      <c r="B22" s="183"/>
      <c r="C22" s="116"/>
      <c r="D22" s="192" t="s">
        <v>77</v>
      </c>
      <c r="E22" s="155" t="s">
        <v>213</v>
      </c>
      <c r="F22" s="156">
        <v>334375</v>
      </c>
      <c r="G22" s="193" t="s">
        <v>89</v>
      </c>
      <c r="H22" s="92" t="str">
        <f>CONCATENATE("Por velocidad de onda de corte: ",ROUND((F7*1000/9.806*F21^2/1000),0))</f>
        <v>Por velocidad de onda de corte: 334375</v>
      </c>
      <c r="I22" s="85" t="s">
        <v>173</v>
      </c>
    </row>
    <row r="23" spans="2:9" s="174" customFormat="1" ht="20.25" customHeight="1" x14ac:dyDescent="0.2">
      <c r="B23" s="183"/>
      <c r="C23" s="116"/>
      <c r="D23" s="192"/>
      <c r="E23" s="155"/>
      <c r="F23" s="156"/>
      <c r="G23" s="193"/>
      <c r="H23" s="84" t="str">
        <f>CONCATENATE("Por modulo elasticidad: ",ROUND(F15/(2*(1+F17)),0))</f>
        <v>Por modulo elasticidad: 166444</v>
      </c>
      <c r="I23" s="85" t="s">
        <v>174</v>
      </c>
    </row>
    <row r="24" spans="2:9" s="174" customFormat="1" ht="20.25" customHeight="1" x14ac:dyDescent="0.2">
      <c r="B24" s="183"/>
      <c r="C24" s="152" t="s">
        <v>16</v>
      </c>
      <c r="D24" s="114" t="s">
        <v>75</v>
      </c>
      <c r="E24" s="91" t="s">
        <v>62</v>
      </c>
      <c r="F24" s="87">
        <f>MAX(0.7*F22,F15/(2*(1+F17)))</f>
        <v>234062.49999999997</v>
      </c>
      <c r="G24" s="88" t="s">
        <v>89</v>
      </c>
      <c r="H24" s="89" t="s">
        <v>214</v>
      </c>
      <c r="I24" s="64"/>
    </row>
    <row r="25" spans="2:9" s="174" customFormat="1" ht="20.25" customHeight="1" x14ac:dyDescent="0.2">
      <c r="B25" s="183"/>
      <c r="C25" s="152"/>
      <c r="D25" s="115" t="s">
        <v>76</v>
      </c>
      <c r="E25" s="90" t="s">
        <v>61</v>
      </c>
      <c r="F25" s="109">
        <f>'3C Cortante _amortigu'!B43</f>
        <v>3.5133760925608972E-3</v>
      </c>
      <c r="G25" s="143"/>
      <c r="H25" s="90"/>
      <c r="I25" s="85"/>
    </row>
    <row r="26" spans="2:9" s="174" customFormat="1" ht="20.25" customHeight="1" x14ac:dyDescent="0.2">
      <c r="B26" s="183"/>
      <c r="C26" s="116"/>
      <c r="D26" s="114" t="s">
        <v>98</v>
      </c>
      <c r="E26" s="91" t="s">
        <v>33</v>
      </c>
      <c r="F26" s="87">
        <f>'3C Cortante _amortigu'!N43</f>
        <v>6.7917139322594369E-2</v>
      </c>
      <c r="G26" s="91"/>
      <c r="H26" s="89" t="str">
        <f>CONCATENATE("Calculado con Esfuerzo de Confinamiento en centroide: ",'3C Cortante _amortigu'!C51," kN/m2")</f>
        <v>Calculado con Esfuerzo de Confinamiento en centroide:  kN/m2</v>
      </c>
      <c r="I26" s="64"/>
    </row>
    <row r="27" spans="2:9" s="174" customFormat="1" ht="20.25" customHeight="1" x14ac:dyDescent="0.2">
      <c r="B27" s="183"/>
      <c r="C27" s="112"/>
      <c r="D27" s="194" t="s">
        <v>99</v>
      </c>
      <c r="E27" s="93" t="s">
        <v>100</v>
      </c>
      <c r="F27" s="93">
        <f>AVERAGE(170,0)</f>
        <v>85</v>
      </c>
      <c r="G27" s="195" t="s">
        <v>103</v>
      </c>
      <c r="H27" s="97" t="s">
        <v>171</v>
      </c>
      <c r="I27" s="93"/>
    </row>
    <row r="28" spans="2:9" s="174" customFormat="1" ht="20.25" customHeight="1" x14ac:dyDescent="0.2">
      <c r="B28" s="183"/>
      <c r="C28" s="113"/>
      <c r="D28" s="196" t="s">
        <v>107</v>
      </c>
      <c r="E28" s="95" t="s">
        <v>102</v>
      </c>
      <c r="F28" s="197">
        <f>4*F27/F21</f>
        <v>0.94444444444444442</v>
      </c>
      <c r="G28" s="198" t="s">
        <v>104</v>
      </c>
      <c r="H28" s="64" t="s">
        <v>215</v>
      </c>
      <c r="I28" s="64" t="s">
        <v>101</v>
      </c>
    </row>
    <row r="29" spans="2:9" s="174" customFormat="1" ht="20.25" customHeight="1" x14ac:dyDescent="0.2">
      <c r="B29" s="183"/>
      <c r="C29" s="112"/>
      <c r="D29" s="194" t="s">
        <v>108</v>
      </c>
      <c r="E29" s="94" t="s">
        <v>216</v>
      </c>
      <c r="F29" s="199">
        <f>2*PI()/F28</f>
        <v>6.6527844428960323</v>
      </c>
      <c r="G29" s="195" t="s">
        <v>105</v>
      </c>
      <c r="H29" s="97" t="s">
        <v>217</v>
      </c>
      <c r="I29" s="97" t="s">
        <v>101</v>
      </c>
    </row>
    <row r="30" spans="2:9" s="174" customFormat="1" ht="20.25" customHeight="1" x14ac:dyDescent="0.2">
      <c r="B30" s="183"/>
      <c r="C30" s="172"/>
      <c r="D30" s="200" t="s">
        <v>109</v>
      </c>
      <c r="E30" s="200" t="s">
        <v>218</v>
      </c>
      <c r="F30" s="204">
        <v>27.72</v>
      </c>
      <c r="G30" s="202" t="s">
        <v>105</v>
      </c>
      <c r="H30" s="203"/>
      <c r="I30" s="64" t="s">
        <v>110</v>
      </c>
    </row>
    <row r="31" spans="2:9" s="174" customFormat="1" ht="20.25" customHeight="1" x14ac:dyDescent="0.2">
      <c r="B31" s="183"/>
      <c r="C31" s="172"/>
      <c r="D31" s="200"/>
      <c r="E31" s="200"/>
      <c r="F31" s="204"/>
      <c r="G31" s="202"/>
      <c r="H31" s="205">
        <f>5*F29</f>
        <v>33.263922214480161</v>
      </c>
      <c r="I31" s="64" t="s">
        <v>172</v>
      </c>
    </row>
    <row r="32" spans="2:9" s="174" customFormat="1" ht="25.5" customHeight="1" x14ac:dyDescent="0.2">
      <c r="B32" s="183"/>
      <c r="C32" s="152" t="s">
        <v>115</v>
      </c>
      <c r="D32" s="93" t="s">
        <v>113</v>
      </c>
      <c r="E32" s="94" t="s">
        <v>111</v>
      </c>
      <c r="F32" s="93">
        <v>0.75090000000000001</v>
      </c>
      <c r="G32" s="93"/>
      <c r="H32" s="93"/>
      <c r="I32" s="93"/>
    </row>
    <row r="33" spans="2:9" s="174" customFormat="1" ht="25.5" customHeight="1" x14ac:dyDescent="0.2">
      <c r="B33" s="183"/>
      <c r="C33" s="152"/>
      <c r="D33" s="95" t="s">
        <v>114</v>
      </c>
      <c r="E33" s="96" t="s">
        <v>112</v>
      </c>
      <c r="F33" s="144">
        <v>4.0730000000000002E-3</v>
      </c>
      <c r="G33" s="95"/>
      <c r="H33" s="95"/>
      <c r="I33" s="95"/>
    </row>
    <row r="38" spans="2:9" s="174" customFormat="1" x14ac:dyDescent="0.2">
      <c r="B38" s="112"/>
      <c r="E38" s="112"/>
    </row>
    <row r="51" spans="2:5" s="174" customFormat="1" x14ac:dyDescent="0.2">
      <c r="B51" s="112"/>
      <c r="E51" s="112"/>
    </row>
    <row r="70" spans="2:5" s="174" customFormat="1" x14ac:dyDescent="0.2">
      <c r="B70" s="112"/>
      <c r="E70" s="112"/>
    </row>
  </sheetData>
  <mergeCells count="23">
    <mergeCell ref="F30:F31"/>
    <mergeCell ref="G30:G31"/>
    <mergeCell ref="C32:C33"/>
    <mergeCell ref="C24:C25"/>
    <mergeCell ref="C30:C31"/>
    <mergeCell ref="D30:D31"/>
    <mergeCell ref="E30:E31"/>
    <mergeCell ref="G22:G23"/>
    <mergeCell ref="B2:C2"/>
    <mergeCell ref="B3:C3"/>
    <mergeCell ref="B4:C4"/>
    <mergeCell ref="D6:E6"/>
    <mergeCell ref="B7:B33"/>
    <mergeCell ref="C7:C9"/>
    <mergeCell ref="C10:C12"/>
    <mergeCell ref="C13:C16"/>
    <mergeCell ref="C17:C20"/>
    <mergeCell ref="D19:D20"/>
    <mergeCell ref="E19:E20"/>
    <mergeCell ref="F19:F20"/>
    <mergeCell ref="D22:D23"/>
    <mergeCell ref="E22:E23"/>
    <mergeCell ref="F22:F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59999389629810485"/>
  </sheetPr>
  <dimension ref="A1:N57"/>
  <sheetViews>
    <sheetView showGridLines="0" topLeftCell="A4" zoomScale="85" zoomScaleNormal="85" workbookViewId="0">
      <selection activeCell="N43" activeCellId="4" sqref="J4 N4 J7:J41 J43 N43"/>
    </sheetView>
  </sheetViews>
  <sheetFormatPr baseColWidth="10" defaultRowHeight="15" x14ac:dyDescent="0.25"/>
  <cols>
    <col min="1" max="1" width="5.140625" customWidth="1"/>
    <col min="15" max="15" width="1.5703125" customWidth="1"/>
  </cols>
  <sheetData>
    <row r="1" spans="2:14" ht="15.75" thickBot="1" x14ac:dyDescent="0.3">
      <c r="G1" t="str">
        <f>CONCATENATE($G$2," = ",G4," ",$G$3)</f>
        <v>σ´m = 1 kN/m2</v>
      </c>
      <c r="H1" t="str">
        <f t="shared" ref="H1:J1" si="0">CONCATENATE($G$2," = ",H4," ",$G$3)</f>
        <v>σ´m = 50 kN/m2</v>
      </c>
      <c r="I1" t="str">
        <f t="shared" si="0"/>
        <v>σ´m = 100 kN/m2</v>
      </c>
      <c r="J1" t="str">
        <f t="shared" si="0"/>
        <v>σ´m = 1250 kN/m2</v>
      </c>
      <c r="K1" t="str">
        <f>CONCATENATE($G$2," = ",K4," ",$G$3)</f>
        <v>σ´m = 1 kN/m2</v>
      </c>
      <c r="L1" t="str">
        <f t="shared" ref="L1:N1" si="1">CONCATENATE($G$2," = ",L4," ",$G$3)</f>
        <v>σ´m = 50 kN/m2</v>
      </c>
      <c r="M1" t="str">
        <f t="shared" si="1"/>
        <v>σ´m = 100 kN/m2</v>
      </c>
      <c r="N1" t="str">
        <f t="shared" si="1"/>
        <v>σ´m = 1250 kN/m2</v>
      </c>
    </row>
    <row r="2" spans="2:14" ht="18" customHeight="1" x14ac:dyDescent="0.35">
      <c r="B2" s="163" t="s">
        <v>41</v>
      </c>
      <c r="C2" s="164"/>
      <c r="D2" s="164"/>
      <c r="E2" s="164"/>
      <c r="F2" s="165"/>
      <c r="G2" s="166" t="s">
        <v>31</v>
      </c>
      <c r="H2" s="167"/>
      <c r="I2" s="167"/>
      <c r="J2" s="168"/>
      <c r="K2" s="166" t="s">
        <v>31</v>
      </c>
      <c r="L2" s="167"/>
      <c r="M2" s="167"/>
      <c r="N2" s="168"/>
    </row>
    <row r="3" spans="2:14" ht="17.25" x14ac:dyDescent="0.25">
      <c r="B3" s="157" t="s">
        <v>34</v>
      </c>
      <c r="C3" s="158"/>
      <c r="D3" s="158"/>
      <c r="E3" s="158"/>
      <c r="F3" s="159"/>
      <c r="G3" s="169" t="s">
        <v>32</v>
      </c>
      <c r="H3" s="170"/>
      <c r="I3" s="170"/>
      <c r="J3" s="171"/>
      <c r="K3" s="169" t="s">
        <v>32</v>
      </c>
      <c r="L3" s="170"/>
      <c r="M3" s="170"/>
      <c r="N3" s="171"/>
    </row>
    <row r="4" spans="2:14" ht="15" customHeight="1" thickBot="1" x14ac:dyDescent="0.3">
      <c r="B4" s="160"/>
      <c r="C4" s="161"/>
      <c r="D4" s="161"/>
      <c r="E4" s="161"/>
      <c r="F4" s="162"/>
      <c r="G4" s="22">
        <v>1</v>
      </c>
      <c r="H4" s="23">
        <v>50</v>
      </c>
      <c r="I4" s="23">
        <v>100</v>
      </c>
      <c r="J4" s="222">
        <v>1250</v>
      </c>
      <c r="K4" s="22">
        <v>1</v>
      </c>
      <c r="L4" s="23">
        <v>50</v>
      </c>
      <c r="M4" s="23">
        <v>100</v>
      </c>
      <c r="N4" s="222">
        <v>1250</v>
      </c>
    </row>
    <row r="5" spans="2:14" ht="6.75" customHeight="1" thickBot="1" x14ac:dyDescent="0.3"/>
    <row r="6" spans="2:14" ht="18.75" thickBot="1" x14ac:dyDescent="0.4">
      <c r="B6" s="19" t="s">
        <v>24</v>
      </c>
      <c r="C6" s="16" t="s">
        <v>22</v>
      </c>
      <c r="D6" s="16" t="s">
        <v>23</v>
      </c>
      <c r="E6" s="20" t="s">
        <v>25</v>
      </c>
      <c r="F6" s="21" t="s">
        <v>29</v>
      </c>
      <c r="G6" s="166" t="s">
        <v>30</v>
      </c>
      <c r="H6" s="167"/>
      <c r="I6" s="167"/>
      <c r="J6" s="168"/>
      <c r="K6" s="166" t="s">
        <v>33</v>
      </c>
      <c r="L6" s="167"/>
      <c r="M6" s="167"/>
      <c r="N6" s="168"/>
    </row>
    <row r="7" spans="2:14" x14ac:dyDescent="0.25">
      <c r="B7" s="10">
        <v>9.9999999999999995E-7</v>
      </c>
      <c r="C7" s="11">
        <v>0</v>
      </c>
      <c r="D7" s="11">
        <v>0</v>
      </c>
      <c r="E7" s="5">
        <f t="shared" ref="E7:E41" si="2">0.5*(1+TANH(LN(((0.000102+D7)/B7)^0.492)))</f>
        <v>0.98955335952515522</v>
      </c>
      <c r="F7" s="5">
        <f t="shared" ref="F7:F41" si="3">0.272*(1-TANH(LN((0.000556/B7)^0.4)))*EXP(-0.0145*C7^1.3)</f>
        <v>3.44177634585593E-3</v>
      </c>
      <c r="G7" s="110">
        <f>IF($E7*G$4^$F7&gt;1,1,$E7*G$4^$F7)</f>
        <v>0.98955335952515522</v>
      </c>
      <c r="H7" s="111">
        <f>IF($E7*H$4^$F7&gt;1,1,$E7*H$4^$F7)</f>
        <v>1</v>
      </c>
      <c r="I7" s="111">
        <f t="shared" ref="I7:J24" si="4">IF($E7*I$4^$F7&gt;1,1,$E7*I$4^$F7)</f>
        <v>1</v>
      </c>
      <c r="J7" s="49">
        <f t="shared" si="4"/>
        <v>1</v>
      </c>
      <c r="K7" s="26">
        <f>0.333*((1+EXP(-0.0145*C7^1.3))/2)*(0.586*G7^2-1.547*G7+1)</f>
        <v>1.4312820087509373E-2</v>
      </c>
      <c r="L7" s="26">
        <f>0.333*((1+EXP(-0.0145*C7^1.3))/2)*(0.586*H7^2-1.547*H7+1)</f>
        <v>1.2987000000000012E-2</v>
      </c>
      <c r="M7" s="26">
        <f>0.333*((1+EXP(-0.0145*C7^1.3))/2)*(0.586*I7^2-1.547*I7+1)</f>
        <v>1.2987000000000012E-2</v>
      </c>
      <c r="N7" s="49">
        <f>0.333*((1+EXP(-0.0145*C7^1.3))/2)*(0.586*J7^2-1.547*J7+1)</f>
        <v>1.2987000000000012E-2</v>
      </c>
    </row>
    <row r="8" spans="2:14" x14ac:dyDescent="0.25">
      <c r="B8" s="10">
        <v>5.0000000000000004E-6</v>
      </c>
      <c r="C8" s="11">
        <v>0</v>
      </c>
      <c r="D8" s="11">
        <v>0</v>
      </c>
      <c r="E8" s="5">
        <f t="shared" si="2"/>
        <v>0.95107415926154348</v>
      </c>
      <c r="F8" s="5">
        <f t="shared" si="3"/>
        <v>1.2268971951293445E-2</v>
      </c>
      <c r="G8" s="35">
        <f t="shared" ref="G8:J41" si="5">IF($E8*G$4^$F8&gt;1,1,$E8*G$4^$F8)</f>
        <v>0.95107415926154348</v>
      </c>
      <c r="H8" s="34">
        <f t="shared" si="5"/>
        <v>0.99783560702914209</v>
      </c>
      <c r="I8" s="34">
        <f t="shared" si="4"/>
        <v>1</v>
      </c>
      <c r="J8" s="50">
        <f t="shared" si="4"/>
        <v>1</v>
      </c>
      <c r="K8" s="5">
        <f>0.333*((1+EXP(-0.0145*C8^1.3))/2)*(0.586*G8^2-1.547*G8+1)</f>
        <v>1.9563723586977017E-2</v>
      </c>
      <c r="L8" s="5">
        <f t="shared" ref="L8:L41" si="6">0.333*((1+EXP(-0.0145*C8^1.3))/2)*(0.586*H8^2-1.547*H8+1)</f>
        <v>1.3258192715112043E-2</v>
      </c>
      <c r="M8" s="5">
        <f t="shared" ref="M8:M41" si="7">0.333*((1+EXP(-0.0145*C8^1.3))/2)*(0.586*I8^2-1.547*I8+1)</f>
        <v>1.2987000000000012E-2</v>
      </c>
      <c r="N8" s="50">
        <f t="shared" ref="N8:N43" si="8">0.333*((1+EXP(-0.0145*C8^1.3))/2)*(0.586*J8^2-1.547*J8+1)</f>
        <v>1.2987000000000012E-2</v>
      </c>
    </row>
    <row r="9" spans="2:14" x14ac:dyDescent="0.25">
      <c r="B9" s="10">
        <v>1.0000000000000001E-5</v>
      </c>
      <c r="C9" s="11">
        <v>0</v>
      </c>
      <c r="D9" s="11">
        <v>0</v>
      </c>
      <c r="E9" s="5">
        <f t="shared" si="2"/>
        <v>0.90764634378249065</v>
      </c>
      <c r="F9" s="5">
        <f t="shared" si="3"/>
        <v>2.1010348782750991E-2</v>
      </c>
      <c r="G9" s="35">
        <f t="shared" si="5"/>
        <v>0.90764634378249065</v>
      </c>
      <c r="H9" s="34">
        <f t="shared" si="5"/>
        <v>0.98540012926937226</v>
      </c>
      <c r="I9" s="34">
        <f t="shared" si="4"/>
        <v>0.99985577673490567</v>
      </c>
      <c r="J9" s="50">
        <f t="shared" si="4"/>
        <v>1</v>
      </c>
      <c r="K9" s="5">
        <f t="shared" ref="K9:K41" si="9">0.333*((1+EXP(-0.0145*C9^1.3))/2)*(0.586*G9^2-1.547*G9+1)</f>
        <v>2.6184033423724867E-2</v>
      </c>
      <c r="L9" s="5">
        <f t="shared" si="6"/>
        <v>1.4851753736989709E-2</v>
      </c>
      <c r="M9" s="5">
        <f t="shared" si="7"/>
        <v>1.3005013939167425E-2</v>
      </c>
      <c r="N9" s="50">
        <f t="shared" si="8"/>
        <v>1.2987000000000012E-2</v>
      </c>
    </row>
    <row r="10" spans="2:14" x14ac:dyDescent="0.25">
      <c r="B10" s="10">
        <v>1.5E-5</v>
      </c>
      <c r="C10" s="11">
        <v>0</v>
      </c>
      <c r="D10" s="11">
        <v>0</v>
      </c>
      <c r="E10" s="5">
        <f t="shared" si="2"/>
        <v>0.86832757795230986</v>
      </c>
      <c r="F10" s="5">
        <f t="shared" si="3"/>
        <v>2.8636930662987031E-2</v>
      </c>
      <c r="G10" s="35">
        <f t="shared" si="5"/>
        <v>0.86832757795230986</v>
      </c>
      <c r="H10" s="34">
        <f t="shared" si="5"/>
        <v>0.97126308019935259</v>
      </c>
      <c r="I10" s="34">
        <f t="shared" si="4"/>
        <v>0.99073488588350456</v>
      </c>
      <c r="J10" s="50">
        <f t="shared" si="4"/>
        <v>1</v>
      </c>
      <c r="K10" s="5">
        <f t="shared" si="9"/>
        <v>3.2812823507635314E-2</v>
      </c>
      <c r="L10" s="5">
        <f t="shared" si="6"/>
        <v>1.6736669881090717E-2</v>
      </c>
      <c r="M10" s="5">
        <f t="shared" si="7"/>
        <v>1.4160732227760622E-2</v>
      </c>
      <c r="N10" s="50">
        <f t="shared" si="8"/>
        <v>1.2987000000000012E-2</v>
      </c>
    </row>
    <row r="11" spans="2:14" x14ac:dyDescent="0.25">
      <c r="B11" s="10">
        <v>2.0000000000000002E-5</v>
      </c>
      <c r="C11" s="11">
        <v>0</v>
      </c>
      <c r="D11" s="11">
        <v>0</v>
      </c>
      <c r="E11" s="5">
        <f t="shared" si="2"/>
        <v>0.83246134548957396</v>
      </c>
      <c r="F11" s="5">
        <f t="shared" si="3"/>
        <v>3.5563223557316274E-2</v>
      </c>
      <c r="G11" s="35">
        <f t="shared" si="5"/>
        <v>0.83246134548957396</v>
      </c>
      <c r="H11" s="34">
        <f t="shared" si="5"/>
        <v>0.95672016261859638</v>
      </c>
      <c r="I11" s="34">
        <f t="shared" si="4"/>
        <v>0.98059691754650335</v>
      </c>
      <c r="J11" s="50">
        <f t="shared" si="4"/>
        <v>1</v>
      </c>
      <c r="K11" s="5">
        <f t="shared" si="9"/>
        <v>3.9385757178950639E-2</v>
      </c>
      <c r="L11" s="5">
        <f t="shared" si="6"/>
        <v>1.8757091330052822E-2</v>
      </c>
      <c r="M11" s="5">
        <f t="shared" si="7"/>
        <v>1.5483425399262394E-2</v>
      </c>
      <c r="N11" s="50">
        <f t="shared" si="8"/>
        <v>1.2987000000000012E-2</v>
      </c>
    </row>
    <row r="12" spans="2:14" x14ac:dyDescent="0.25">
      <c r="B12" s="10">
        <v>2.5000000000000001E-5</v>
      </c>
      <c r="C12" s="11">
        <v>0</v>
      </c>
      <c r="D12" s="11">
        <v>0</v>
      </c>
      <c r="E12" s="5">
        <f t="shared" si="2"/>
        <v>0.7995684634506891</v>
      </c>
      <c r="F12" s="5">
        <f t="shared" si="3"/>
        <v>4.1977391666347459E-2</v>
      </c>
      <c r="G12" s="35">
        <f t="shared" si="5"/>
        <v>0.7995684634506891</v>
      </c>
      <c r="H12" s="34">
        <f t="shared" si="5"/>
        <v>0.94226700889764203</v>
      </c>
      <c r="I12" s="34">
        <f t="shared" si="4"/>
        <v>0.97008645270802674</v>
      </c>
      <c r="J12" s="50">
        <f t="shared" si="4"/>
        <v>1</v>
      </c>
      <c r="K12" s="5">
        <f t="shared" si="9"/>
        <v>4.5855128137597546E-2</v>
      </c>
      <c r="L12" s="5">
        <f t="shared" si="6"/>
        <v>2.0846821392483953E-2</v>
      </c>
      <c r="M12" s="5">
        <f t="shared" si="7"/>
        <v>1.689706766404803E-2</v>
      </c>
      <c r="N12" s="50">
        <f t="shared" si="8"/>
        <v>1.2987000000000012E-2</v>
      </c>
    </row>
    <row r="13" spans="2:14" x14ac:dyDescent="0.25">
      <c r="B13" s="10">
        <v>3.0000000000000001E-5</v>
      </c>
      <c r="C13" s="11">
        <v>0</v>
      </c>
      <c r="D13" s="11">
        <v>0</v>
      </c>
      <c r="E13" s="5">
        <f t="shared" si="2"/>
        <v>0.7692702142772152</v>
      </c>
      <c r="F13" s="5">
        <f t="shared" si="3"/>
        <v>4.7987667913184449E-2</v>
      </c>
      <c r="G13" s="35">
        <f t="shared" si="5"/>
        <v>0.7692702142772152</v>
      </c>
      <c r="H13" s="34">
        <f t="shared" si="5"/>
        <v>0.92812939061937871</v>
      </c>
      <c r="I13" s="34">
        <f t="shared" si="4"/>
        <v>0.95952048926802769</v>
      </c>
      <c r="J13" s="50">
        <f t="shared" si="4"/>
        <v>1</v>
      </c>
      <c r="K13" s="5">
        <f t="shared" si="9"/>
        <v>5.2187794226265516E-2</v>
      </c>
      <c r="L13" s="5">
        <f t="shared" si="6"/>
        <v>2.2969805145549728E-2</v>
      </c>
      <c r="M13" s="5">
        <f t="shared" si="7"/>
        <v>1.8361630232058401E-2</v>
      </c>
      <c r="N13" s="50">
        <f t="shared" si="8"/>
        <v>1.2987000000000012E-2</v>
      </c>
    </row>
    <row r="14" spans="2:14" x14ac:dyDescent="0.25">
      <c r="B14" s="10">
        <v>5.0000000000000002E-5</v>
      </c>
      <c r="C14" s="11">
        <v>0</v>
      </c>
      <c r="D14" s="11">
        <v>0</v>
      </c>
      <c r="E14" s="5">
        <f t="shared" si="2"/>
        <v>0.6685297000895023</v>
      </c>
      <c r="F14" s="5">
        <f t="shared" si="3"/>
        <v>6.9133383101495957E-2</v>
      </c>
      <c r="G14" s="35">
        <f t="shared" si="5"/>
        <v>0.6685297000895023</v>
      </c>
      <c r="H14" s="34">
        <f t="shared" si="5"/>
        <v>0.87614553120322025</v>
      </c>
      <c r="I14" s="34">
        <f t="shared" si="4"/>
        <v>0.91915228712296104</v>
      </c>
      <c r="J14" s="50">
        <f t="shared" si="4"/>
        <v>1</v>
      </c>
      <c r="K14" s="5">
        <f t="shared" si="9"/>
        <v>7.5819665260502406E-2</v>
      </c>
      <c r="L14" s="5">
        <f t="shared" si="6"/>
        <v>3.1446729942242575E-2</v>
      </c>
      <c r="M14" s="5">
        <f t="shared" si="7"/>
        <v>2.43583489342921E-2</v>
      </c>
      <c r="N14" s="50">
        <f t="shared" si="8"/>
        <v>1.2987000000000012E-2</v>
      </c>
    </row>
    <row r="15" spans="2:14" x14ac:dyDescent="0.25">
      <c r="B15" s="10">
        <v>1E-4</v>
      </c>
      <c r="C15" s="11">
        <v>0</v>
      </c>
      <c r="D15" s="11">
        <v>0</v>
      </c>
      <c r="E15" s="5">
        <f t="shared" si="2"/>
        <v>0.50487129218172611</v>
      </c>
      <c r="F15" s="5">
        <f t="shared" si="3"/>
        <v>0.11000751939086807</v>
      </c>
      <c r="G15" s="35">
        <f t="shared" si="5"/>
        <v>0.50487129218172611</v>
      </c>
      <c r="H15" s="34">
        <f t="shared" si="5"/>
        <v>0.77639039223109341</v>
      </c>
      <c r="I15" s="34">
        <f t="shared" si="4"/>
        <v>0.83790680104276316</v>
      </c>
      <c r="J15" s="50">
        <f t="shared" si="4"/>
        <v>1</v>
      </c>
      <c r="K15" s="5">
        <f t="shared" si="9"/>
        <v>0.12265475369978493</v>
      </c>
      <c r="L15" s="5">
        <f t="shared" si="6"/>
        <v>5.0667394997445041E-2</v>
      </c>
      <c r="M15" s="5">
        <f t="shared" si="7"/>
        <v>3.8355484063992529E-2</v>
      </c>
      <c r="N15" s="50">
        <f t="shared" si="8"/>
        <v>1.2987000000000012E-2</v>
      </c>
    </row>
    <row r="16" spans="2:14" x14ac:dyDescent="0.25">
      <c r="B16" s="10">
        <v>2.0000000000000001E-4</v>
      </c>
      <c r="C16" s="11">
        <v>0</v>
      </c>
      <c r="D16" s="11">
        <v>0</v>
      </c>
      <c r="E16" s="5">
        <f t="shared" si="2"/>
        <v>0.3401622996908637</v>
      </c>
      <c r="F16" s="5">
        <f t="shared" si="3"/>
        <v>0.16657100975559322</v>
      </c>
      <c r="G16" s="35">
        <f t="shared" si="5"/>
        <v>0.3401622996908637</v>
      </c>
      <c r="H16" s="34">
        <f t="shared" si="5"/>
        <v>0.65265749253836547</v>
      </c>
      <c r="I16" s="34">
        <f t="shared" si="4"/>
        <v>0.73253469409537186</v>
      </c>
      <c r="J16" s="50">
        <f t="shared" si="4"/>
        <v>1</v>
      </c>
      <c r="K16" s="5">
        <f t="shared" si="9"/>
        <v>0.18034454526133048</v>
      </c>
      <c r="L16" s="5">
        <f t="shared" si="6"/>
        <v>7.9904174290583621E-2</v>
      </c>
      <c r="M16" s="5">
        <f t="shared" si="7"/>
        <v>6.0346451799259515E-2</v>
      </c>
      <c r="N16" s="50">
        <f t="shared" si="8"/>
        <v>1.2987000000000012E-2</v>
      </c>
    </row>
    <row r="17" spans="2:14" x14ac:dyDescent="0.25">
      <c r="B17" s="10">
        <v>2.9999999999999997E-4</v>
      </c>
      <c r="C17" s="11">
        <v>0</v>
      </c>
      <c r="D17" s="11">
        <v>0</v>
      </c>
      <c r="E17" s="5">
        <f t="shared" si="2"/>
        <v>0.25701360607339685</v>
      </c>
      <c r="F17" s="5">
        <f t="shared" si="3"/>
        <v>0.20620240424801803</v>
      </c>
      <c r="G17" s="35">
        <f t="shared" si="5"/>
        <v>0.25701360607339685</v>
      </c>
      <c r="H17" s="34">
        <f t="shared" si="5"/>
        <v>0.57582141810183374</v>
      </c>
      <c r="I17" s="34">
        <f t="shared" si="4"/>
        <v>0.66429490820287429</v>
      </c>
      <c r="J17" s="50">
        <f t="shared" si="4"/>
        <v>1</v>
      </c>
      <c r="K17" s="5">
        <f t="shared" si="9"/>
        <v>0.21348921831765108</v>
      </c>
      <c r="L17" s="5">
        <f t="shared" si="6"/>
        <v>0.10106698692682478</v>
      </c>
      <c r="M17" s="5">
        <f t="shared" si="7"/>
        <v>7.6899817837971715E-2</v>
      </c>
      <c r="N17" s="50">
        <f t="shared" si="8"/>
        <v>1.2987000000000012E-2</v>
      </c>
    </row>
    <row r="18" spans="2:14" x14ac:dyDescent="0.25">
      <c r="B18" s="10">
        <v>4.0000000000000002E-4</v>
      </c>
      <c r="C18" s="11">
        <v>0</v>
      </c>
      <c r="D18" s="11">
        <v>0</v>
      </c>
      <c r="E18" s="5">
        <f t="shared" si="2"/>
        <v>0.20675003779924883</v>
      </c>
      <c r="F18" s="5">
        <f t="shared" si="3"/>
        <v>0.23637753754035484</v>
      </c>
      <c r="G18" s="35">
        <f t="shared" si="5"/>
        <v>0.20675003779924883</v>
      </c>
      <c r="H18" s="34">
        <f t="shared" si="5"/>
        <v>0.52124745028109021</v>
      </c>
      <c r="I18" s="34">
        <f t="shared" si="4"/>
        <v>0.61404566923814208</v>
      </c>
      <c r="J18" s="50">
        <f t="shared" si="4"/>
        <v>1</v>
      </c>
      <c r="K18" s="5">
        <f t="shared" si="9"/>
        <v>0.23483379790280934</v>
      </c>
      <c r="L18" s="5">
        <f t="shared" si="6"/>
        <v>0.11749763555184152</v>
      </c>
      <c r="M18" s="5">
        <f t="shared" si="7"/>
        <v>9.0250948996354469E-2</v>
      </c>
      <c r="N18" s="50">
        <f t="shared" si="8"/>
        <v>1.2987000000000012E-2</v>
      </c>
    </row>
    <row r="19" spans="2:14" x14ac:dyDescent="0.25">
      <c r="B19" s="10">
        <v>5.0000000000000001E-4</v>
      </c>
      <c r="C19" s="11">
        <v>0</v>
      </c>
      <c r="D19" s="11">
        <v>0</v>
      </c>
      <c r="E19" s="5">
        <f t="shared" si="2"/>
        <v>0.17304463983713486</v>
      </c>
      <c r="F19" s="5">
        <f t="shared" si="3"/>
        <v>0.2604567081400086</v>
      </c>
      <c r="G19" s="35">
        <f t="shared" si="5"/>
        <v>0.17304463983713486</v>
      </c>
      <c r="H19" s="34">
        <f t="shared" si="5"/>
        <v>0.47936496055150257</v>
      </c>
      <c r="I19" s="34">
        <f t="shared" si="4"/>
        <v>0.57421107891315759</v>
      </c>
      <c r="J19" s="50">
        <f t="shared" si="4"/>
        <v>1</v>
      </c>
      <c r="K19" s="5">
        <f t="shared" si="9"/>
        <v>0.24969918031538904</v>
      </c>
      <c r="L19" s="5">
        <f t="shared" si="6"/>
        <v>0.13089557158644474</v>
      </c>
      <c r="M19" s="5">
        <f t="shared" si="7"/>
        <v>0.10153517043451168</v>
      </c>
      <c r="N19" s="50">
        <f t="shared" si="8"/>
        <v>1.2987000000000012E-2</v>
      </c>
    </row>
    <row r="20" spans="2:14" x14ac:dyDescent="0.25">
      <c r="B20" s="10">
        <v>5.9999999999999995E-4</v>
      </c>
      <c r="C20" s="11">
        <v>0</v>
      </c>
      <c r="D20" s="11">
        <v>0</v>
      </c>
      <c r="E20" s="5">
        <f t="shared" si="2"/>
        <v>0.14885554373653231</v>
      </c>
      <c r="F20" s="5">
        <f t="shared" si="3"/>
        <v>0.28028379353385924</v>
      </c>
      <c r="G20" s="35">
        <f t="shared" si="5"/>
        <v>0.14885554373653231</v>
      </c>
      <c r="H20" s="34">
        <f t="shared" si="5"/>
        <v>0.44561394317025083</v>
      </c>
      <c r="I20" s="34">
        <f t="shared" si="4"/>
        <v>0.54116861339301137</v>
      </c>
      <c r="J20" s="50">
        <f t="shared" si="4"/>
        <v>1</v>
      </c>
      <c r="K20" s="5">
        <f t="shared" si="9"/>
        <v>0.26064078030455623</v>
      </c>
      <c r="L20" s="5">
        <f t="shared" si="6"/>
        <v>0.14219043280622731</v>
      </c>
      <c r="M20" s="5">
        <f t="shared" si="7"/>
        <v>0.11136523908431195</v>
      </c>
      <c r="N20" s="50">
        <f t="shared" si="8"/>
        <v>1.2987000000000012E-2</v>
      </c>
    </row>
    <row r="21" spans="2:14" x14ac:dyDescent="0.25">
      <c r="B21" s="10">
        <v>8.0000000000000004E-4</v>
      </c>
      <c r="C21" s="11">
        <v>0</v>
      </c>
      <c r="D21" s="11">
        <v>0</v>
      </c>
      <c r="E21" s="5">
        <f t="shared" si="2"/>
        <v>0.11642954665050925</v>
      </c>
      <c r="F21" s="5">
        <f t="shared" si="3"/>
        <v>0.31130902021879098</v>
      </c>
      <c r="G21" s="35">
        <f t="shared" si="5"/>
        <v>0.11642954665050925</v>
      </c>
      <c r="H21" s="34">
        <f t="shared" si="5"/>
        <v>0.39352098250101075</v>
      </c>
      <c r="I21" s="34">
        <f t="shared" si="4"/>
        <v>0.48829384148347943</v>
      </c>
      <c r="J21" s="50">
        <f t="shared" si="4"/>
        <v>1</v>
      </c>
      <c r="K21" s="5">
        <f t="shared" si="9"/>
        <v>0.27566646198925393</v>
      </c>
      <c r="L21" s="5">
        <f t="shared" si="6"/>
        <v>0.16049610176837745</v>
      </c>
      <c r="M21" s="5">
        <f t="shared" si="7"/>
        <v>0.12798186347476637</v>
      </c>
      <c r="N21" s="50">
        <f t="shared" si="8"/>
        <v>1.2987000000000012E-2</v>
      </c>
    </row>
    <row r="22" spans="2:14" x14ac:dyDescent="0.25">
      <c r="B22" s="10">
        <v>1E-3</v>
      </c>
      <c r="C22" s="11">
        <v>0</v>
      </c>
      <c r="D22" s="11">
        <v>0</v>
      </c>
      <c r="E22" s="5">
        <f t="shared" si="2"/>
        <v>9.5672735891345784E-2</v>
      </c>
      <c r="F22" s="5">
        <f t="shared" si="3"/>
        <v>0.33471591732251987</v>
      </c>
      <c r="G22" s="35">
        <f t="shared" si="5"/>
        <v>9.5672735891345784E-2</v>
      </c>
      <c r="H22" s="34">
        <f t="shared" si="5"/>
        <v>0.35437289530891647</v>
      </c>
      <c r="I22" s="34">
        <f t="shared" si="4"/>
        <v>0.44690995424618662</v>
      </c>
      <c r="J22" s="50">
        <f t="shared" si="4"/>
        <v>1</v>
      </c>
      <c r="K22" s="5">
        <f t="shared" si="9"/>
        <v>0.28550024570104993</v>
      </c>
      <c r="L22" s="5">
        <f t="shared" si="6"/>
        <v>0.17494990771054542</v>
      </c>
      <c r="M22" s="5">
        <f t="shared" si="7"/>
        <v>0.14174851159896101</v>
      </c>
      <c r="N22" s="50">
        <f t="shared" si="8"/>
        <v>1.2987000000000012E-2</v>
      </c>
    </row>
    <row r="23" spans="2:14" x14ac:dyDescent="0.25">
      <c r="B23" s="10">
        <v>1.5E-3</v>
      </c>
      <c r="C23" s="11">
        <v>0</v>
      </c>
      <c r="D23" s="11">
        <v>0</v>
      </c>
      <c r="E23" s="5">
        <f t="shared" si="2"/>
        <v>6.6283267844624738E-2</v>
      </c>
      <c r="F23" s="5">
        <f t="shared" si="3"/>
        <v>0.3746426518108863</v>
      </c>
      <c r="G23" s="35">
        <f t="shared" si="5"/>
        <v>6.6283267844624738E-2</v>
      </c>
      <c r="H23" s="34">
        <f t="shared" si="5"/>
        <v>0.28701892882309921</v>
      </c>
      <c r="I23" s="34">
        <f t="shared" si="5"/>
        <v>0.37212531487611195</v>
      </c>
      <c r="J23" s="50">
        <f t="shared" si="5"/>
        <v>0.95860235415697082</v>
      </c>
      <c r="K23" s="5">
        <f t="shared" si="9"/>
        <v>0.29971144154690565</v>
      </c>
      <c r="L23" s="5">
        <f t="shared" si="6"/>
        <v>0.20121735399232907</v>
      </c>
      <c r="M23" s="5">
        <f t="shared" si="7"/>
        <v>0.16832144552122305</v>
      </c>
      <c r="N23" s="50">
        <f t="shared" si="8"/>
        <v>1.8490951715091755E-2</v>
      </c>
    </row>
    <row r="24" spans="2:14" x14ac:dyDescent="0.25">
      <c r="B24" s="10">
        <v>2E-3</v>
      </c>
      <c r="C24" s="11">
        <v>0</v>
      </c>
      <c r="D24" s="11">
        <v>0</v>
      </c>
      <c r="E24" s="5">
        <f t="shared" si="2"/>
        <v>5.0771480912764122E-2</v>
      </c>
      <c r="F24" s="5">
        <f t="shared" si="3"/>
        <v>0.4002599056964391</v>
      </c>
      <c r="G24" s="35">
        <f t="shared" si="5"/>
        <v>5.0771480912764122E-2</v>
      </c>
      <c r="H24" s="34">
        <f t="shared" si="5"/>
        <v>0.24302413437410295</v>
      </c>
      <c r="I24" s="34">
        <f t="shared" si="4"/>
        <v>0.32073004305861674</v>
      </c>
      <c r="J24" s="50">
        <f t="shared" si="4"/>
        <v>0.8814318530698666</v>
      </c>
      <c r="K24" s="5">
        <f t="shared" si="9"/>
        <v>0.30734803650332515</v>
      </c>
      <c r="L24" s="5">
        <f t="shared" si="6"/>
        <v>0.21933086686198611</v>
      </c>
      <c r="M24" s="5">
        <f t="shared" si="7"/>
        <v>0.18784900664073687</v>
      </c>
      <c r="N24" s="50">
        <f t="shared" si="8"/>
        <v>3.0536526473811738E-2</v>
      </c>
    </row>
    <row r="25" spans="2:14" x14ac:dyDescent="0.25">
      <c r="B25" s="209">
        <v>3.0000000000000001E-3</v>
      </c>
      <c r="C25" s="210">
        <v>0</v>
      </c>
      <c r="D25" s="210">
        <v>0</v>
      </c>
      <c r="E25" s="211">
        <f t="shared" si="2"/>
        <v>3.4646674146813661E-2</v>
      </c>
      <c r="F25" s="211">
        <f t="shared" si="3"/>
        <v>0.43187122079705337</v>
      </c>
      <c r="G25" s="219">
        <f t="shared" si="5"/>
        <v>3.4646674146813661E-2</v>
      </c>
      <c r="H25" s="220">
        <f t="shared" si="5"/>
        <v>0.18767127365444328</v>
      </c>
      <c r="I25" s="220">
        <f t="shared" si="5"/>
        <v>0.25316519163167006</v>
      </c>
      <c r="J25" s="221">
        <f t="shared" si="5"/>
        <v>0.75357738990385603</v>
      </c>
      <c r="K25" s="211">
        <f t="shared" si="9"/>
        <v>0.3153859732664348</v>
      </c>
      <c r="L25" s="211">
        <f t="shared" si="6"/>
        <v>0.24319381499184048</v>
      </c>
      <c r="M25" s="211">
        <f t="shared" si="7"/>
        <v>0.21508860292603116</v>
      </c>
      <c r="N25" s="221">
        <f t="shared" si="8"/>
        <v>5.5608603401424032E-2</v>
      </c>
    </row>
    <row r="26" spans="2:14" x14ac:dyDescent="0.25">
      <c r="B26" s="209">
        <v>4.0000000000000001E-3</v>
      </c>
      <c r="C26" s="210">
        <v>0</v>
      </c>
      <c r="D26" s="210">
        <v>0</v>
      </c>
      <c r="E26" s="211">
        <f t="shared" si="2"/>
        <v>2.6329791474247299E-2</v>
      </c>
      <c r="F26" s="211">
        <f t="shared" si="3"/>
        <v>0.45098128069557381</v>
      </c>
      <c r="G26" s="219">
        <f t="shared" si="5"/>
        <v>2.6329791474247299E-2</v>
      </c>
      <c r="H26" s="220">
        <f t="shared" si="5"/>
        <v>0.1536919383895726</v>
      </c>
      <c r="I26" s="220">
        <f t="shared" si="5"/>
        <v>0.21009222522988247</v>
      </c>
      <c r="J26" s="221">
        <f t="shared" si="5"/>
        <v>0.65629011573231777</v>
      </c>
      <c r="K26" s="211">
        <f t="shared" si="9"/>
        <v>0.31957146255606295</v>
      </c>
      <c r="L26" s="211">
        <f t="shared" si="6"/>
        <v>0.25843484029947822</v>
      </c>
      <c r="M26" s="211">
        <f t="shared" si="7"/>
        <v>0.23338392613204745</v>
      </c>
      <c r="N26" s="221">
        <f t="shared" si="8"/>
        <v>7.8960689118737964E-2</v>
      </c>
    </row>
    <row r="27" spans="2:14" x14ac:dyDescent="0.25">
      <c r="B27" s="209">
        <v>6.0000000000000001E-3</v>
      </c>
      <c r="C27" s="210">
        <v>0</v>
      </c>
      <c r="D27" s="210">
        <v>0</v>
      </c>
      <c r="E27" s="211">
        <f t="shared" si="2"/>
        <v>1.7821818681820978E-2</v>
      </c>
      <c r="F27" s="211">
        <f t="shared" si="3"/>
        <v>0.47340532097368682</v>
      </c>
      <c r="G27" s="219">
        <f t="shared" si="5"/>
        <v>1.7821818681820978E-2</v>
      </c>
      <c r="H27" s="220">
        <f t="shared" si="5"/>
        <v>0.11356734191801461</v>
      </c>
      <c r="I27" s="220">
        <f t="shared" si="5"/>
        <v>0.15767493579239777</v>
      </c>
      <c r="J27" s="221">
        <f t="shared" si="5"/>
        <v>0.5212495578618378</v>
      </c>
      <c r="K27" s="211">
        <f t="shared" si="9"/>
        <v>0.32388105147353768</v>
      </c>
      <c r="L27" s="211">
        <f t="shared" si="6"/>
        <v>0.27701247062858464</v>
      </c>
      <c r="M27" s="211">
        <f t="shared" si="7"/>
        <v>0.25662500017133422</v>
      </c>
      <c r="N27" s="221">
        <f t="shared" si="8"/>
        <v>0.11749697857630972</v>
      </c>
    </row>
    <row r="28" spans="2:14" x14ac:dyDescent="0.25">
      <c r="B28" s="10">
        <v>8.0000000000000002E-3</v>
      </c>
      <c r="C28" s="11">
        <v>0</v>
      </c>
      <c r="D28" s="11">
        <v>0</v>
      </c>
      <c r="E28" s="5">
        <f t="shared" si="2"/>
        <v>1.3487290340115698E-2</v>
      </c>
      <c r="F28" s="5">
        <f t="shared" si="3"/>
        <v>0.48638115084740652</v>
      </c>
      <c r="G28" s="35">
        <f t="shared" si="5"/>
        <v>1.3487290340115698E-2</v>
      </c>
      <c r="H28" s="34">
        <f t="shared" si="5"/>
        <v>9.0421496948363669E-2</v>
      </c>
      <c r="I28" s="34">
        <f t="shared" si="5"/>
        <v>0.12667386110255013</v>
      </c>
      <c r="J28" s="50">
        <f t="shared" si="5"/>
        <v>0.43271640748741813</v>
      </c>
      <c r="K28" s="5">
        <f t="shared" si="9"/>
        <v>0.32608750586230528</v>
      </c>
      <c r="L28" s="5">
        <f t="shared" si="6"/>
        <v>0.28801473290657942</v>
      </c>
      <c r="M28" s="5">
        <f t="shared" si="7"/>
        <v>0.27087507024591068</v>
      </c>
      <c r="N28" s="50">
        <f t="shared" si="8"/>
        <v>0.14662402998319304</v>
      </c>
    </row>
    <row r="29" spans="2:14" x14ac:dyDescent="0.25">
      <c r="B29" s="10">
        <v>0.01</v>
      </c>
      <c r="C29" s="11">
        <v>0</v>
      </c>
      <c r="D29" s="11">
        <v>0</v>
      </c>
      <c r="E29" s="5">
        <f t="shared" si="2"/>
        <v>1.0857292115225958E-2</v>
      </c>
      <c r="F29" s="5">
        <f t="shared" si="3"/>
        <v>0.49495183419149552</v>
      </c>
      <c r="G29" s="35">
        <f t="shared" si="5"/>
        <v>1.0857292115225958E-2</v>
      </c>
      <c r="H29" s="34">
        <f t="shared" si="5"/>
        <v>7.5271373801518701E-2</v>
      </c>
      <c r="I29" s="34">
        <f t="shared" si="5"/>
        <v>0.10607796778897959</v>
      </c>
      <c r="J29" s="50">
        <f t="shared" si="5"/>
        <v>0.37029070786805995</v>
      </c>
      <c r="K29" s="5">
        <f t="shared" si="9"/>
        <v>0.32742985813155323</v>
      </c>
      <c r="L29" s="5">
        <f t="shared" si="6"/>
        <v>0.29532948543659815</v>
      </c>
      <c r="M29" s="5">
        <f t="shared" si="7"/>
        <v>0.28054962603920069</v>
      </c>
      <c r="N29" s="50">
        <f t="shared" si="8"/>
        <v>0.16900075907482973</v>
      </c>
    </row>
    <row r="30" spans="2:14" x14ac:dyDescent="0.25">
      <c r="B30" s="10">
        <v>1.4999999999999999E-2</v>
      </c>
      <c r="C30" s="11">
        <v>0</v>
      </c>
      <c r="D30" s="11">
        <v>0</v>
      </c>
      <c r="E30" s="5">
        <f t="shared" si="2"/>
        <v>7.3114210602178153E-3</v>
      </c>
      <c r="F30" s="5">
        <f t="shared" si="3"/>
        <v>0.50763071853493302</v>
      </c>
      <c r="G30" s="35">
        <f t="shared" si="5"/>
        <v>7.3114210602178153E-3</v>
      </c>
      <c r="H30" s="34">
        <f t="shared" si="5"/>
        <v>5.3266131811175878E-2</v>
      </c>
      <c r="I30" s="34">
        <f t="shared" si="5"/>
        <v>7.5729176191898132E-2</v>
      </c>
      <c r="J30" s="50">
        <f t="shared" si="5"/>
        <v>0.27295336362360023</v>
      </c>
      <c r="K30" s="5">
        <f t="shared" si="9"/>
        <v>0.32924394559765124</v>
      </c>
      <c r="L30" s="5">
        <f t="shared" si="6"/>
        <v>0.30611356023172559</v>
      </c>
      <c r="M30" s="5">
        <f t="shared" si="7"/>
        <v>0.29510713765759616</v>
      </c>
      <c r="N30" s="50">
        <f t="shared" si="8"/>
        <v>0.20692627331340149</v>
      </c>
    </row>
    <row r="31" spans="2:14" x14ac:dyDescent="0.25">
      <c r="B31" s="10">
        <v>0.02</v>
      </c>
      <c r="C31" s="11">
        <v>0</v>
      </c>
      <c r="D31" s="11">
        <v>0</v>
      </c>
      <c r="E31" s="5">
        <f t="shared" si="2"/>
        <v>5.5188123233627651E-3</v>
      </c>
      <c r="F31" s="5">
        <f t="shared" si="3"/>
        <v>0.51470495395069371</v>
      </c>
      <c r="G31" s="35">
        <f t="shared" si="5"/>
        <v>5.5188123233627651E-3</v>
      </c>
      <c r="H31" s="34">
        <f t="shared" si="5"/>
        <v>4.1334615606386155E-2</v>
      </c>
      <c r="I31" s="34">
        <f t="shared" si="5"/>
        <v>5.9054844908677059E-2</v>
      </c>
      <c r="J31" s="50">
        <f t="shared" si="5"/>
        <v>0.21669083895418745</v>
      </c>
      <c r="K31" s="5">
        <f t="shared" si="9"/>
        <v>0.33016292168735811</v>
      </c>
      <c r="L31" s="5">
        <f t="shared" si="6"/>
        <v>0.31203983455294521</v>
      </c>
      <c r="M31" s="5">
        <f t="shared" si="7"/>
        <v>0.30325837642986136</v>
      </c>
      <c r="N31" s="50">
        <f t="shared" si="8"/>
        <v>0.23053418673972875</v>
      </c>
    </row>
    <row r="32" spans="2:14" x14ac:dyDescent="0.25">
      <c r="B32" s="10">
        <v>0.03</v>
      </c>
      <c r="C32" s="11">
        <v>0</v>
      </c>
      <c r="D32" s="11">
        <v>0</v>
      </c>
      <c r="E32" s="5">
        <f t="shared" si="2"/>
        <v>3.7098903470155764E-3</v>
      </c>
      <c r="F32" s="5">
        <f t="shared" si="3"/>
        <v>0.522499492914554</v>
      </c>
      <c r="G32" s="35">
        <f t="shared" si="5"/>
        <v>3.7098903470155764E-3</v>
      </c>
      <c r="H32" s="34">
        <f t="shared" si="5"/>
        <v>2.8646531083735046E-2</v>
      </c>
      <c r="I32" s="34">
        <f t="shared" si="5"/>
        <v>4.1149073310911402E-2</v>
      </c>
      <c r="J32" s="50">
        <f t="shared" si="5"/>
        <v>0.15399087431713632</v>
      </c>
      <c r="K32" s="5">
        <f t="shared" si="9"/>
        <v>0.33109153201802355</v>
      </c>
      <c r="L32" s="5">
        <f t="shared" si="6"/>
        <v>0.31840284574166999</v>
      </c>
      <c r="M32" s="5">
        <f t="shared" si="7"/>
        <v>0.31213243041848865</v>
      </c>
      <c r="N32" s="50">
        <f t="shared" si="8"/>
        <v>0.25829879145251283</v>
      </c>
    </row>
    <row r="33" spans="1:14" x14ac:dyDescent="0.25">
      <c r="B33" s="10">
        <v>0.05</v>
      </c>
      <c r="C33" s="11">
        <v>0</v>
      </c>
      <c r="D33" s="11">
        <v>0</v>
      </c>
      <c r="E33" s="5">
        <f t="shared" si="2"/>
        <v>2.2474959156338903E-3</v>
      </c>
      <c r="F33" s="5">
        <f t="shared" si="3"/>
        <v>0.52952007672045331</v>
      </c>
      <c r="G33" s="35">
        <f t="shared" si="5"/>
        <v>2.2474959156338903E-3</v>
      </c>
      <c r="H33" s="34">
        <f t="shared" si="5"/>
        <v>1.7837650000315078E-2</v>
      </c>
      <c r="I33" s="34">
        <f t="shared" si="5"/>
        <v>2.5747737013169601E-2</v>
      </c>
      <c r="J33" s="50">
        <f t="shared" si="5"/>
        <v>9.8078753762769408E-2</v>
      </c>
      <c r="K33" s="5">
        <f t="shared" si="9"/>
        <v>0.33184318592002482</v>
      </c>
      <c r="L33" s="5">
        <f t="shared" si="6"/>
        <v>0.32387300611648934</v>
      </c>
      <c r="M33" s="5">
        <f t="shared" si="7"/>
        <v>0.31986539347892473</v>
      </c>
      <c r="N33" s="50">
        <f t="shared" si="8"/>
        <v>0.28435175058157658</v>
      </c>
    </row>
    <row r="34" spans="1:14" x14ac:dyDescent="0.25">
      <c r="B34" s="10">
        <v>7.0000000000000007E-2</v>
      </c>
      <c r="C34" s="11">
        <v>0</v>
      </c>
      <c r="D34" s="11">
        <v>0</v>
      </c>
      <c r="E34" s="5">
        <f t="shared" si="2"/>
        <v>1.6150431358699091E-3</v>
      </c>
      <c r="F34" s="5">
        <f t="shared" si="3"/>
        <v>0.53286730087054235</v>
      </c>
      <c r="G34" s="35">
        <f t="shared" si="5"/>
        <v>1.6150431358699091E-3</v>
      </c>
      <c r="H34" s="34">
        <f t="shared" si="5"/>
        <v>1.2987025305881278E-2</v>
      </c>
      <c r="I34" s="34">
        <f t="shared" si="5"/>
        <v>1.8789651626604925E-2</v>
      </c>
      <c r="J34" s="50">
        <f t="shared" si="5"/>
        <v>7.2181550378173337E-2</v>
      </c>
      <c r="K34" s="5">
        <f t="shared" si="9"/>
        <v>0.33216851790451224</v>
      </c>
      <c r="L34" s="5">
        <f t="shared" si="6"/>
        <v>0.32634263345324765</v>
      </c>
      <c r="M34" s="5">
        <f t="shared" si="7"/>
        <v>0.32338938584255061</v>
      </c>
      <c r="N34" s="50">
        <f t="shared" si="8"/>
        <v>0.29683230550737572</v>
      </c>
    </row>
    <row r="35" spans="1:14" x14ac:dyDescent="0.25">
      <c r="B35" s="10">
        <v>0.1</v>
      </c>
      <c r="C35" s="11">
        <v>0</v>
      </c>
      <c r="D35" s="11">
        <v>0</v>
      </c>
      <c r="E35" s="5">
        <f t="shared" si="2"/>
        <v>1.1375441429576916E-3</v>
      </c>
      <c r="F35" s="5">
        <f t="shared" si="3"/>
        <v>0.5355881638614971</v>
      </c>
      <c r="G35" s="35">
        <f t="shared" si="5"/>
        <v>1.1375441429576916E-3</v>
      </c>
      <c r="H35" s="34">
        <f t="shared" si="5"/>
        <v>9.2452036853830858E-3</v>
      </c>
      <c r="I35" s="34">
        <f t="shared" si="5"/>
        <v>1.3401227701417728E-2</v>
      </c>
      <c r="J35" s="50">
        <f t="shared" si="5"/>
        <v>5.1836611705374507E-2</v>
      </c>
      <c r="K35" s="5">
        <f t="shared" si="9"/>
        <v>0.3324142455070862</v>
      </c>
      <c r="L35" s="5">
        <f t="shared" si="6"/>
        <v>0.32825400326093535</v>
      </c>
      <c r="M35" s="5">
        <f t="shared" si="7"/>
        <v>0.32613138954846921</v>
      </c>
      <c r="N35" s="50">
        <f t="shared" si="8"/>
        <v>0.30682066014515313</v>
      </c>
    </row>
    <row r="36" spans="1:14" x14ac:dyDescent="0.25">
      <c r="B36" s="10">
        <v>0.2</v>
      </c>
      <c r="C36" s="11">
        <v>0</v>
      </c>
      <c r="D36" s="11">
        <v>0</v>
      </c>
      <c r="E36" s="5">
        <f t="shared" si="2"/>
        <v>5.7543870706822098E-4</v>
      </c>
      <c r="F36" s="5">
        <f t="shared" si="3"/>
        <v>0.53913665924482279</v>
      </c>
      <c r="G36" s="35">
        <f t="shared" si="5"/>
        <v>5.7543870706822098E-4</v>
      </c>
      <c r="H36" s="34">
        <f t="shared" si="5"/>
        <v>4.7421586989442634E-3</v>
      </c>
      <c r="I36" s="34">
        <f t="shared" si="5"/>
        <v>6.8908435531232258E-3</v>
      </c>
      <c r="J36" s="50">
        <f t="shared" si="5"/>
        <v>2.6894086036568312E-2</v>
      </c>
      <c r="K36" s="5">
        <f t="shared" si="9"/>
        <v>0.33270362679060361</v>
      </c>
      <c r="L36" s="5">
        <f t="shared" si="6"/>
        <v>0.33056146048091328</v>
      </c>
      <c r="M36" s="5">
        <f t="shared" si="7"/>
        <v>0.32945944093186941</v>
      </c>
      <c r="N36" s="50">
        <f t="shared" si="8"/>
        <v>0.31928662641188277</v>
      </c>
    </row>
    <row r="37" spans="1:14" x14ac:dyDescent="0.25">
      <c r="B37" s="10">
        <v>0.3</v>
      </c>
      <c r="C37" s="11">
        <v>0</v>
      </c>
      <c r="D37" s="11">
        <v>0</v>
      </c>
      <c r="E37" s="5">
        <f t="shared" si="2"/>
        <v>3.8619575812243179E-4</v>
      </c>
      <c r="F37" s="5">
        <f t="shared" si="3"/>
        <v>0.54047516677320284</v>
      </c>
      <c r="G37" s="35">
        <f t="shared" si="5"/>
        <v>3.8619575812243179E-4</v>
      </c>
      <c r="H37" s="34">
        <f t="shared" si="5"/>
        <v>3.1993267389839055E-3</v>
      </c>
      <c r="I37" s="34">
        <f t="shared" si="5"/>
        <v>4.6532655019439371E-3</v>
      </c>
      <c r="J37" s="50">
        <f t="shared" si="5"/>
        <v>1.8222604735866465E-2</v>
      </c>
      <c r="K37" s="5">
        <f t="shared" si="9"/>
        <v>0.33280107997328673</v>
      </c>
      <c r="L37" s="5">
        <f t="shared" si="6"/>
        <v>0.33135386100346981</v>
      </c>
      <c r="M37" s="5">
        <f t="shared" si="7"/>
        <v>0.33060709092307267</v>
      </c>
      <c r="N37" s="50">
        <f t="shared" si="8"/>
        <v>0.32367740512050741</v>
      </c>
    </row>
    <row r="38" spans="1:14" x14ac:dyDescent="0.25">
      <c r="B38" s="10">
        <v>0.4</v>
      </c>
      <c r="C38" s="11">
        <v>0</v>
      </c>
      <c r="D38" s="11">
        <v>0</v>
      </c>
      <c r="E38" s="5">
        <f t="shared" si="2"/>
        <v>2.9101081871429901E-4</v>
      </c>
      <c r="F38" s="5">
        <f t="shared" si="3"/>
        <v>0.5411960744502351</v>
      </c>
      <c r="G38" s="35">
        <f t="shared" si="5"/>
        <v>2.9101081871429901E-4</v>
      </c>
      <c r="H38" s="34">
        <f t="shared" si="5"/>
        <v>2.4176032549888043E-3</v>
      </c>
      <c r="I38" s="34">
        <f t="shared" si="5"/>
        <v>3.51804413614549E-3</v>
      </c>
      <c r="J38" s="50">
        <f t="shared" si="5"/>
        <v>1.3802084334209647E-2</v>
      </c>
      <c r="K38" s="5">
        <f t="shared" si="9"/>
        <v>0.33285010201143822</v>
      </c>
      <c r="L38" s="5">
        <f t="shared" si="6"/>
        <v>0.33175570980924463</v>
      </c>
      <c r="M38" s="5">
        <f t="shared" si="7"/>
        <v>0.33119009119693216</v>
      </c>
      <c r="N38" s="50">
        <f t="shared" si="8"/>
        <v>0.32592701576054084</v>
      </c>
    </row>
    <row r="39" spans="1:14" x14ac:dyDescent="0.25">
      <c r="B39" s="10">
        <v>0.6</v>
      </c>
      <c r="C39" s="11">
        <v>0</v>
      </c>
      <c r="D39" s="11">
        <v>0</v>
      </c>
      <c r="E39" s="5">
        <f t="shared" si="2"/>
        <v>1.9528861149453736E-4</v>
      </c>
      <c r="F39" s="5">
        <f t="shared" si="3"/>
        <v>0.54196991597795874</v>
      </c>
      <c r="G39" s="35">
        <f t="shared" si="5"/>
        <v>1.9528861149453736E-4</v>
      </c>
      <c r="H39" s="34">
        <f t="shared" si="5"/>
        <v>1.6272997139069238E-3</v>
      </c>
      <c r="I39" s="34">
        <f t="shared" si="5"/>
        <v>2.3692819702029011E-3</v>
      </c>
      <c r="J39" s="50">
        <f t="shared" si="5"/>
        <v>9.3134154685649128E-3</v>
      </c>
      <c r="K39" s="5">
        <f t="shared" si="9"/>
        <v>0.33289940431860315</v>
      </c>
      <c r="L39" s="5">
        <f t="shared" si="6"/>
        <v>0.33216221167086951</v>
      </c>
      <c r="M39" s="5">
        <f t="shared" si="7"/>
        <v>0.33178055743035623</v>
      </c>
      <c r="N39" s="50">
        <f t="shared" si="8"/>
        <v>0.32821911092103256</v>
      </c>
    </row>
    <row r="40" spans="1:14" x14ac:dyDescent="0.25">
      <c r="B40" s="10">
        <v>0.8</v>
      </c>
      <c r="C40" s="11">
        <v>0</v>
      </c>
      <c r="D40" s="11">
        <v>0</v>
      </c>
      <c r="E40" s="5">
        <f t="shared" si="2"/>
        <v>1.4714926968395492E-4</v>
      </c>
      <c r="F40" s="5">
        <f t="shared" si="3"/>
        <v>0.54238602673631786</v>
      </c>
      <c r="G40" s="35">
        <f t="shared" si="5"/>
        <v>1.4714926968395492E-4</v>
      </c>
      <c r="H40" s="34">
        <f t="shared" si="5"/>
        <v>1.2281621279500851E-3</v>
      </c>
      <c r="I40" s="34">
        <f t="shared" si="5"/>
        <v>1.7886697590957395E-3</v>
      </c>
      <c r="J40" s="50">
        <f t="shared" si="5"/>
        <v>7.0384791446051328E-3</v>
      </c>
      <c r="K40" s="5">
        <f t="shared" si="9"/>
        <v>0.33292420013187818</v>
      </c>
      <c r="L40" s="5">
        <f t="shared" si="6"/>
        <v>0.33236760539431259</v>
      </c>
      <c r="M40" s="5">
        <f t="shared" si="7"/>
        <v>0.33207918929764479</v>
      </c>
      <c r="N40" s="50">
        <f t="shared" si="8"/>
        <v>0.32938378760351406</v>
      </c>
    </row>
    <row r="41" spans="1:14" ht="15.75" thickBot="1" x14ac:dyDescent="0.3">
      <c r="B41" s="12">
        <v>1</v>
      </c>
      <c r="C41" s="13">
        <v>0</v>
      </c>
      <c r="D41" s="13">
        <v>0</v>
      </c>
      <c r="E41" s="8">
        <f t="shared" si="2"/>
        <v>1.1814388739611603E-4</v>
      </c>
      <c r="F41" s="8">
        <f t="shared" si="3"/>
        <v>0.54264923739091198</v>
      </c>
      <c r="G41" s="57">
        <f t="shared" si="5"/>
        <v>1.1814388739611603E-4</v>
      </c>
      <c r="H41" s="58">
        <f t="shared" si="5"/>
        <v>9.8708836754933808E-4</v>
      </c>
      <c r="I41" s="58">
        <f t="shared" si="5"/>
        <v>1.4378372528235524E-3</v>
      </c>
      <c r="J41" s="51">
        <f t="shared" si="5"/>
        <v>5.6617033916297648E-3</v>
      </c>
      <c r="K41" s="8">
        <f t="shared" si="9"/>
        <v>0.33293914078199599</v>
      </c>
      <c r="L41" s="8">
        <f t="shared" si="6"/>
        <v>0.33249169057179984</v>
      </c>
      <c r="M41" s="8">
        <f t="shared" si="7"/>
        <v>0.33225970012498185</v>
      </c>
      <c r="N41" s="51">
        <f t="shared" si="8"/>
        <v>0.33008962296230521</v>
      </c>
    </row>
    <row r="42" spans="1:14" ht="15.75" thickBot="1" x14ac:dyDescent="0.3">
      <c r="E42" s="2"/>
      <c r="F42" s="2"/>
      <c r="G42" s="2"/>
      <c r="K42" s="2"/>
    </row>
    <row r="43" spans="1:14" ht="23.25" customHeight="1" thickBot="1" x14ac:dyDescent="0.3">
      <c r="A43" s="39" t="s">
        <v>43</v>
      </c>
      <c r="B43" s="40">
        <v>3.5133760925608972E-3</v>
      </c>
      <c r="C43" s="41">
        <v>0</v>
      </c>
      <c r="D43" s="41">
        <v>0</v>
      </c>
      <c r="E43" s="42">
        <f>0.5*(1+TANH(LN(((0.000102+D43)/B43)^0.492)))</f>
        <v>2.9807625316205733E-2</v>
      </c>
      <c r="F43" s="43">
        <f>0.272*(1-TANH(LN((0.000556/B43)^0.4)))*EXP(-0.0145*C43^1.3)</f>
        <v>0.44270375899291142</v>
      </c>
      <c r="G43" s="44"/>
      <c r="H43" s="41"/>
      <c r="I43" s="42"/>
      <c r="J43" s="225">
        <f>E43*J$4^F43</f>
        <v>0.70039184783386255</v>
      </c>
      <c r="K43" s="54"/>
      <c r="L43" s="55"/>
      <c r="M43" s="56"/>
      <c r="N43" s="223">
        <f t="shared" si="8"/>
        <v>6.7917139322594369E-2</v>
      </c>
    </row>
    <row r="44" spans="1:14" x14ac:dyDescent="0.25">
      <c r="A44" s="37"/>
      <c r="B44" s="28"/>
      <c r="C44" s="29"/>
      <c r="D44" s="29"/>
      <c r="E44" s="14"/>
      <c r="F44" s="14"/>
      <c r="G44" s="5"/>
      <c r="H44" s="5"/>
      <c r="I44" s="11"/>
      <c r="J44" s="11"/>
      <c r="K44" s="5"/>
      <c r="L44" s="5"/>
      <c r="M44" s="11"/>
      <c r="N44" s="11"/>
    </row>
    <row r="45" spans="1:14" x14ac:dyDescent="0.25">
      <c r="A45" s="37"/>
      <c r="B45" s="28"/>
      <c r="C45" s="29"/>
      <c r="D45" s="29"/>
      <c r="E45" s="14"/>
      <c r="F45" s="14"/>
      <c r="G45" s="11"/>
      <c r="H45" s="11"/>
      <c r="I45" s="5"/>
      <c r="J45" s="11"/>
      <c r="K45" s="11"/>
      <c r="L45" s="11"/>
      <c r="M45" s="5"/>
      <c r="N45" s="11"/>
    </row>
    <row r="46" spans="1:14" x14ac:dyDescent="0.25">
      <c r="A46" s="37"/>
      <c r="K46" s="11"/>
      <c r="L46" s="11"/>
      <c r="M46" s="11"/>
      <c r="N46" s="5"/>
    </row>
    <row r="48" spans="1:14" x14ac:dyDescent="0.25">
      <c r="A48" s="217"/>
      <c r="B48" s="218"/>
      <c r="C48" s="11"/>
      <c r="D48" s="11"/>
      <c r="E48" s="11"/>
      <c r="F48" s="11"/>
    </row>
    <row r="49" spans="1:6" x14ac:dyDescent="0.25">
      <c r="A49" s="11"/>
      <c r="B49" s="218"/>
      <c r="C49" s="11"/>
      <c r="D49" s="11"/>
      <c r="E49" s="11"/>
      <c r="F49" s="11"/>
    </row>
    <row r="50" spans="1:6" x14ac:dyDescent="0.25">
      <c r="A50" s="11"/>
      <c r="B50" s="218"/>
      <c r="C50" s="11"/>
      <c r="D50" s="11"/>
      <c r="E50" s="11"/>
      <c r="F50" s="11"/>
    </row>
    <row r="51" spans="1:6" x14ac:dyDescent="0.25">
      <c r="A51" s="11"/>
      <c r="B51" s="216"/>
      <c r="C51" s="11"/>
      <c r="D51" s="11"/>
      <c r="E51" s="11"/>
      <c r="F51" s="11"/>
    </row>
    <row r="52" spans="1:6" x14ac:dyDescent="0.25">
      <c r="A52" s="11"/>
      <c r="B52" s="11"/>
      <c r="C52" s="11"/>
      <c r="D52" s="11"/>
      <c r="E52" s="11"/>
      <c r="F52" s="11"/>
    </row>
    <row r="53" spans="1:6" x14ac:dyDescent="0.25">
      <c r="A53" s="11"/>
      <c r="B53" s="218"/>
      <c r="C53" s="11"/>
      <c r="D53" s="11"/>
      <c r="E53" s="11"/>
      <c r="F53" s="11"/>
    </row>
    <row r="55" spans="1:6" x14ac:dyDescent="0.25">
      <c r="B55" s="3"/>
    </row>
    <row r="57" spans="1:6" x14ac:dyDescent="0.25">
      <c r="B57" s="3"/>
    </row>
  </sheetData>
  <mergeCells count="8">
    <mergeCell ref="G6:J6"/>
    <mergeCell ref="K6:N6"/>
    <mergeCell ref="B2:F2"/>
    <mergeCell ref="G2:J2"/>
    <mergeCell ref="K2:N2"/>
    <mergeCell ref="B3:F4"/>
    <mergeCell ref="G3:J3"/>
    <mergeCell ref="K3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Sinusoidal T 1s Ciclos 10</vt:lpstr>
      <vt:lpstr>Sinusoidal T 1s Ciclos 1</vt:lpstr>
      <vt:lpstr>Sinusoidal T 0,5 s </vt:lpstr>
      <vt:lpstr>ZONA 3A</vt:lpstr>
      <vt:lpstr>3A Cortante _amortigu</vt:lpstr>
      <vt:lpstr>ZONA 3B</vt:lpstr>
      <vt:lpstr>3B Cortante _amortigu</vt:lpstr>
      <vt:lpstr>ZONA 3C</vt:lpstr>
      <vt:lpstr>3C Cortante _amortigu</vt:lpstr>
      <vt:lpstr>ZONA 3D</vt:lpstr>
      <vt:lpstr>3D Cortante _amortigu</vt:lpstr>
      <vt:lpstr>TEL</vt:lpstr>
      <vt:lpstr>CCR</vt:lpstr>
      <vt:lpstr>Cara de Concreto</vt:lpstr>
      <vt:lpstr>Parapeto Vástago</vt:lpstr>
      <vt:lpstr>Parapeto Base</vt:lpstr>
      <vt:lpstr>Plinto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Sandra Fuentes</cp:lastModifiedBy>
  <dcterms:created xsi:type="dcterms:W3CDTF">2021-05-25T02:59:10Z</dcterms:created>
  <dcterms:modified xsi:type="dcterms:W3CDTF">2021-11-18T06:57:35Z</dcterms:modified>
</cp:coreProperties>
</file>