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reouisedu-my.sharepoint.com/personal/juan2047060_correo_uis_edu_co/Documents/Academic/UIS - Master/8. Entrega final/"/>
    </mc:Choice>
  </mc:AlternateContent>
  <xr:revisionPtr revIDLastSave="28" documentId="13_ncr:1_{087E5099-8421-471C-9CD8-DC40DB8A1F24}" xr6:coauthVersionLast="47" xr6:coauthVersionMax="47" xr10:uidLastSave="{53B5F541-6BD8-45FE-B20D-C92EEB77604D}"/>
  <bookViews>
    <workbookView xWindow="-28920" yWindow="-120" windowWidth="29040" windowHeight="15720" tabRatio="758" activeTab="2" xr2:uid="{B7D2E327-D6D9-486B-9E79-7E16F60B0E6C}"/>
  </bookViews>
  <sheets>
    <sheet name="Apendice A" sheetId="10" r:id="rId1"/>
    <sheet name="tipo" sheetId="25" r:id="rId2"/>
    <sheet name="enfoque" sheetId="27" r:id="rId3"/>
    <sheet name="año" sheetId="29" r:id="rId4"/>
    <sheet name="tematicas" sheetId="16" r:id="rId5"/>
    <sheet name="fuentes" sheetId="13" r:id="rId6"/>
    <sheet name="acumulado" sheetId="14" r:id="rId7"/>
    <sheet name="citas" sheetId="15" r:id="rId8"/>
    <sheet name="red" sheetId="17" r:id="rId9"/>
    <sheet name="topicos" sheetId="24" r:id="rId10"/>
  </sheets>
  <definedNames>
    <definedName name="_xlnm._FilterDatabase" localSheetId="0" hidden="1">'Apendice A'!$A$2:$G$2</definedName>
    <definedName name="_xlnm.Print_Area" localSheetId="0">'Apendice A'!$A$1:$F$100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7" l="1"/>
  <c r="E5" i="25"/>
  <c r="E6" i="25"/>
  <c r="E5" i="27"/>
  <c r="E12" i="25"/>
  <c r="E10" i="25"/>
  <c r="E13" i="25"/>
  <c r="E11" i="25"/>
  <c r="E9" i="25"/>
  <c r="E8" i="25"/>
  <c r="E7" i="25"/>
  <c r="E8" i="27"/>
  <c r="E9" i="27"/>
  <c r="E4" i="25"/>
  <c r="E7" i="27"/>
  <c r="E4" i="27"/>
  <c r="E10" i="27" l="1"/>
  <c r="E14" i="25"/>
</calcChain>
</file>

<file path=xl/sharedStrings.xml><?xml version="1.0" encoding="utf-8"?>
<sst xmlns="http://schemas.openxmlformats.org/spreadsheetml/2006/main" count="2356" uniqueCount="1153">
  <si>
    <t>SFG20</t>
  </si>
  <si>
    <t>guBIMClass</t>
  </si>
  <si>
    <t>---</t>
  </si>
  <si>
    <t>Reino Unido</t>
  </si>
  <si>
    <t>Suecia</t>
  </si>
  <si>
    <t>USA</t>
  </si>
  <si>
    <t>Nueva Zelanda</t>
  </si>
  <si>
    <t>Australia</t>
  </si>
  <si>
    <t>Elementenmethode</t>
  </si>
  <si>
    <t>Finlandia</t>
  </si>
  <si>
    <t>Singapur</t>
  </si>
  <si>
    <t>España</t>
  </si>
  <si>
    <t>Gobierno de Noruega</t>
  </si>
  <si>
    <t>Paises Bajos</t>
  </si>
  <si>
    <t>Alemania</t>
  </si>
  <si>
    <t>Ítem</t>
  </si>
  <si>
    <t>Suráfrica</t>
  </si>
  <si>
    <t>Proficlass</t>
  </si>
  <si>
    <t>Talo 70, 80, 90, 2000 o Building 70, 80, 90, 2000</t>
  </si>
  <si>
    <t>Gobierno de Alemania</t>
  </si>
  <si>
    <t>Corea</t>
  </si>
  <si>
    <t>Gobierno de Dinamarca</t>
  </si>
  <si>
    <t>Portugal</t>
  </si>
  <si>
    <t>CICS</t>
  </si>
  <si>
    <t>ONU</t>
  </si>
  <si>
    <t>WIPO - World Intellectual Property Organization</t>
  </si>
  <si>
    <t>OTAN - Organización del Tratado del Atlántico Norte</t>
  </si>
  <si>
    <t>Eurostat</t>
  </si>
  <si>
    <t>EECMA</t>
  </si>
  <si>
    <t>NL/SfB 2005 - Elementenmethode</t>
  </si>
  <si>
    <t>Mastercost ó UniFormat 1, 2</t>
  </si>
  <si>
    <t>Unión Europea</t>
  </si>
  <si>
    <t>Sistema de Especificación RAW</t>
  </si>
  <si>
    <t>China</t>
  </si>
  <si>
    <t>Centerkontrakt Byggeklassifikation (CBK)</t>
  </si>
  <si>
    <t>DBD-BIM</t>
  </si>
  <si>
    <t>buildingSMART</t>
  </si>
  <si>
    <t>Biblioteca CRTI-B</t>
  </si>
  <si>
    <t>UniversalTypes de buildingSMART</t>
  </si>
  <si>
    <t>Formato de colaboración BIM (BCF) de buildingSMART</t>
  </si>
  <si>
    <t>Definiciones de vista de modelo (MVD) de buildingSMART</t>
  </si>
  <si>
    <t>Hong Kong</t>
  </si>
  <si>
    <t>Estándar</t>
  </si>
  <si>
    <t>Sistema de Clasificación</t>
  </si>
  <si>
    <t>Gobierno de Belgica</t>
  </si>
  <si>
    <t>BB/SfB</t>
  </si>
  <si>
    <t>STABU, STABU 2, STABU Bouwbreed</t>
  </si>
  <si>
    <t>EcoQuaestor</t>
  </si>
  <si>
    <t>Gobierno de Francia</t>
  </si>
  <si>
    <t>Indice IM -  Indice de descuento de activos, materiales de construcción</t>
  </si>
  <si>
    <t>STLB-BauZ - Libro de servicios estándar para trabajos temporales</t>
  </si>
  <si>
    <t>ASMM6 - Método Estándar de Medición de Obras de Construcción</t>
  </si>
  <si>
    <t>Omniclass o OmniClass construction classification system (OCCS)</t>
  </si>
  <si>
    <t>Gobierno de Italia</t>
  </si>
  <si>
    <t>Austria</t>
  </si>
  <si>
    <t>Consejo Europeo de Economistas de la Construcción (CEEC)</t>
  </si>
  <si>
    <t>Comité de Normalización Español (UNE)</t>
  </si>
  <si>
    <t>FreeClass</t>
  </si>
  <si>
    <t>PNUD</t>
  </si>
  <si>
    <t>OASIS</t>
  </si>
  <si>
    <t>RPOPC - Directorio permanente de obras y productos de construcción</t>
  </si>
  <si>
    <t>Sycodès - Système de collecte des désordres</t>
  </si>
  <si>
    <t>Orzanizacion y codificacion DTU</t>
  </si>
  <si>
    <t>Proyecto MINND</t>
  </si>
  <si>
    <t>Guía de estándares, métodos y procedimientos BIM</t>
  </si>
  <si>
    <t>Guía de aplicación BIM basada en ISO 19650</t>
  </si>
  <si>
    <t>Guía para la adopción BIM en las organizaciones</t>
  </si>
  <si>
    <t>ISO 23262 Interoperabilidad GIS - BIM</t>
  </si>
  <si>
    <t>ECA Análisis de costos elementales: método de medición y fijación de precios</t>
  </si>
  <si>
    <t>d0165 Benchmarking en gestión inmobiliaria</t>
  </si>
  <si>
    <t>SN 506504 ó CFH Código de costos de construcción de hospitales</t>
  </si>
  <si>
    <t>KSO (JKSO) Korean Society of Oceanography Classification System (KSO)</t>
  </si>
  <si>
    <t>SNIM CZBIM - SNIM System</t>
  </si>
  <si>
    <t>ISO 12006-3: Biblioteca BuildingSMART Data Dictionary o International Framework for Dictionaries (IFD)</t>
  </si>
  <si>
    <t>ISO 16739: Industry Foundation Classes (IFC) de buildingSMART</t>
  </si>
  <si>
    <t>CEEC - Código de Medición para la Planificación de Costos</t>
  </si>
  <si>
    <t>ISO 12006-2: Organización de la información sobre obras de construcción - Parte 2: Marco para la clasificación de la información</t>
  </si>
  <si>
    <t>ISO 12911: Marco para orientación BIM</t>
  </si>
  <si>
    <t>ISO 13567: Capas para CAD</t>
  </si>
  <si>
    <t>ISO 14177: Clasificación de la información en la industria de la construcción</t>
  </si>
  <si>
    <t>ISO 15686: Formato de intercambio de información de construcción y operación para los edificios</t>
  </si>
  <si>
    <t>ISO 16354: Directrices para bibliotecas de conocimientos y bibliotecas de objetos</t>
  </si>
  <si>
    <t>ISO 16757: Estructura y modelo de datos para catalogos BIM de construcción</t>
  </si>
  <si>
    <t>ISO 19166: Información geográfica - Mapeo conceptual BIM a GIS (B2GM)</t>
  </si>
  <si>
    <t>ISO 20887: Sostenibilidad en edificación y obra civil - Diseño para desmontaje y adaptabilidad - Principios, requisitos y orientaciones</t>
  </si>
  <si>
    <t>ISO 22057: Formato para las declaraciones ambientales de producto en BIM</t>
  </si>
  <si>
    <t>ISO 23386: BIM y otros procesos digitales en construcción - Metodología para describir, crear y mantener propiedades en diccionarios de datos interconectados</t>
  </si>
  <si>
    <t>ISO 23387: Plantillas de datos para objetos de construcción - Conceptos y principios</t>
  </si>
  <si>
    <t xml:space="preserve">ISO 55000: Gestión de activos: descripción general, principios y terminología </t>
  </si>
  <si>
    <t>ISO 6707-1: Edificios y obras de ingeniería civil - Vocabulario - Parte 1: Términos generales</t>
  </si>
  <si>
    <t>ISO 81346-12: Principios de estructuración y designaciones de referencia - Parte 12: Obras de construcción y servicios de construcción</t>
  </si>
  <si>
    <t>ISO 81346-2: Principios de estructuración y designaciones de referencia - Parte 2: Clasificación de objetos y códigos para clases</t>
  </si>
  <si>
    <t>UNE 41316: Declaración de prestaciones digital para productos de construcción (smart CE marking)</t>
  </si>
  <si>
    <t>DIN 18960: Costos de utilización en la construcción de edificios</t>
  </si>
  <si>
    <t>DIN 276: Estandar de costos y tarifas de ingenieria y construcción</t>
  </si>
  <si>
    <t>DIN 277: Superficies y volúmenes de edificios en la construcción de obras</t>
  </si>
  <si>
    <t>DIN 91400: BIM - Clasificación según STLB-Bau</t>
  </si>
  <si>
    <t>EFB 23: Desglose de precios unitarios</t>
  </si>
  <si>
    <t>HOAI - Honorarordnung für Architekten und Ingenieure (Estructura de tarifas para arquitectos e ingenieros)</t>
  </si>
  <si>
    <t>VDI 2552-9: Sistemas de clasificación en BIM</t>
  </si>
  <si>
    <t>VDI - Handbuch Bautechnik (Manual para ingeniería estructural)</t>
  </si>
  <si>
    <t>VDI - Handbuch BIM</t>
  </si>
  <si>
    <t>VOB Verbage- und Ver-tragsordnung fur Bauleistungen Teil B - VOB/B (Código de Adjudicación y Contratación de Servicios de Construcción)</t>
  </si>
  <si>
    <t>ÖNORM A 6241: Documentación digital de construcción</t>
  </si>
  <si>
    <t>ÖNORM B 1801: Proyecto de construcción y administración de la propiedad</t>
  </si>
  <si>
    <t>CPMM - Método de medición de obras de construcción: Sistema internacional de unidades</t>
  </si>
  <si>
    <t>PlanBIM - Estándar BIM para proyectos públicos del gobierno de Chile</t>
  </si>
  <si>
    <t>APU INVIAS - Analisis de precios unitarios de referencia para obras viales del INVIAS</t>
  </si>
  <si>
    <t>MIGD - Marco de interoperabilidad para gobierno digital de MinTIC</t>
  </si>
  <si>
    <t>Fichas de interfaz de construcción (Fiches interfaces bâtiment)</t>
  </si>
  <si>
    <t>Fichas de prueba de funcionamiento (Fiches Attestations d’essais de fonctionnement)</t>
  </si>
  <si>
    <t>Fichas de recepcion de trabajos (Fiches réception travaux)</t>
  </si>
  <si>
    <t>Fichas reglamentarias de calidad (Fiches qualité réglementaire)</t>
  </si>
  <si>
    <t>Indice MATP - Indice de construcción miscelánea - Elementos de equipos de obra pública (MATP)</t>
  </si>
  <si>
    <t>CEMM - Método estándar de medición de elementos de construcción</t>
  </si>
  <si>
    <t>CEMM - Método estándar de medición para obras de ingeniería civil</t>
  </si>
  <si>
    <t>CPMM - Método estándar de medición de obras de construcción de Hong Kong</t>
  </si>
  <si>
    <t>CPMM - Método estándar de medición de obras de construcción</t>
  </si>
  <si>
    <t>NS 3455: Tabla de funciones de construcción</t>
  </si>
  <si>
    <t>NS 3457: Clasificación de estructuras</t>
  </si>
  <si>
    <t>NS 8360: Objetos BIM para edificios</t>
  </si>
  <si>
    <t>SN/TR 6451: Terminología para instalaciones técnicas de edificios (SN/TR 6451)</t>
  </si>
  <si>
    <t>NZS 4202: Método estándar de medición de obras de construcción.</t>
  </si>
  <si>
    <t>ETIM - EU electro technical products</t>
  </si>
  <si>
    <t>NEN 15221-6: Gestión de instalaciones</t>
  </si>
  <si>
    <t>NEN 2580: Superficies y contenidos de edificios - Términos, definiciones y métodos de determinación</t>
  </si>
  <si>
    <t>NEN 2631: Costos de inversión de edificios - Definiciones y clasificación</t>
  </si>
  <si>
    <t>NEN 2632: Costos operativos de edificios - Definiciones y clasificación</t>
  </si>
  <si>
    <t>NEN 2634: Términos, definiciones y reglas para la transferencia de datos sobre costos y aspectos de calidad para proyectos de construcción</t>
  </si>
  <si>
    <t>NEN 2699: Costos de inversión y operación de bienes inmuebles - Definiciones y clasificación</t>
  </si>
  <si>
    <t>BS 1192: Método para gestionar la producción, distribución y calidad de la información de construcción.</t>
  </si>
  <si>
    <t>BS 8536: Diseño y construcción: Código de prácticas para la gestión de activos</t>
  </si>
  <si>
    <t>New Rules of Measurement 1, 2, 3 (NRM)</t>
  </si>
  <si>
    <t xml:space="preserve">PAS 1192 - Publicly Available Specifications </t>
  </si>
  <si>
    <t>SMLCC - Método estandarizado de cálculo del coste del ciclo de vida para la adquisición de obras de construcción</t>
  </si>
  <si>
    <t xml:space="preserve">SMM - Método estándar de medición </t>
  </si>
  <si>
    <t xml:space="preserve">CP 80 </t>
  </si>
  <si>
    <t xml:space="preserve">SS 376 </t>
  </si>
  <si>
    <t>Aktuella Byggpriser (Método de estimación del precio de la construcción)</t>
  </si>
  <si>
    <t>Bygg AMA (Reglas de construcción suecas)</t>
  </si>
  <si>
    <t>Svensk Byggkatalog (Catálogo anual de materiales y productos y sus normas de calidad)</t>
  </si>
  <si>
    <t>NPK-Liste (Catálogo estándar de descripciones de edificios) - Normpositionen Katalog NPK</t>
  </si>
  <si>
    <t>SIA 504 416: Definiciones de cantidades</t>
  </si>
  <si>
    <t>IFC - Industry Foundation Classes</t>
  </si>
  <si>
    <t>IFD - International Framework for Dictionaries - ISO 12006-3</t>
  </si>
  <si>
    <t>LOC - Lista de propiedades para productos y materiales de construcción</t>
  </si>
  <si>
    <t xml:space="preserve">UDC/SfB </t>
  </si>
  <si>
    <t xml:space="preserve">UNSPSC - Código de productos y servicios estándar de las Naciones Unidas </t>
  </si>
  <si>
    <t>NUTS - Nomenclature of territorial units for statistics</t>
  </si>
  <si>
    <t xml:space="preserve">ABC - Clasificación abreviada de edificios </t>
  </si>
  <si>
    <t>ICMS - Estándar internacional para la gestión de costos</t>
  </si>
  <si>
    <t xml:space="preserve">NCS - NATO Codification system </t>
  </si>
  <si>
    <t>UDDI - Universal Description, Discovery and Integration</t>
  </si>
  <si>
    <t>ISIC - International Standard Industrial Classification</t>
  </si>
  <si>
    <t>ISCO - International Standard Classification of Occupations (Clasificación Internacional Uniforme de Ocupaciones)</t>
  </si>
  <si>
    <t>CPV - Vocabulario común de contratación de la Unión Europea</t>
  </si>
  <si>
    <t xml:space="preserve">Locarno Classification </t>
  </si>
  <si>
    <t>NCL / NICE - NICE Classification (NCL)</t>
  </si>
  <si>
    <t>Bau:Class - Bau Classification System</t>
  </si>
  <si>
    <t xml:space="preserve">BRD/SfB </t>
  </si>
  <si>
    <t xml:space="preserve">Eclass </t>
  </si>
  <si>
    <t>KKS - Kraftwerk Kennzeichen System (Identification Systems for Power Plants)</t>
  </si>
  <si>
    <t>OKSTRA - Catálogo de objetos para redes viales y de tráfico</t>
  </si>
  <si>
    <t>STLB, STLB Bau - Dynamic Construction Data</t>
  </si>
  <si>
    <t>AUS SPEC - Australian Clasiffication System</t>
  </si>
  <si>
    <t>HBS - Home Building Service</t>
  </si>
  <si>
    <t>Natspec - National Building Specification</t>
  </si>
  <si>
    <t>EAN - European Article Number</t>
  </si>
  <si>
    <t>GB/T 16828: Código de barras para mercancía: numeración de ubicación global y marcado de código de barras 2021</t>
  </si>
  <si>
    <t>GB/T 4754: China Industry Classification standard (GB/T 4754)</t>
  </si>
  <si>
    <t>ANLA - Modelo de Almacenamiento Geográfico o Modelo de Datos de la ANLA</t>
  </si>
  <si>
    <t>CPNAA - Guía y estándares para el desarrollo gráfico del proyecto del CPNAA</t>
  </si>
  <si>
    <t xml:space="preserve">BIM7AA </t>
  </si>
  <si>
    <t>CBC/SfB - Coordinated building communication</t>
  </si>
  <si>
    <t>CCS - Cuneco Classification System</t>
  </si>
  <si>
    <t xml:space="preserve">DBK - Dansk Bygge Klassifikation </t>
  </si>
  <si>
    <t>CCI- Construction Classification International</t>
  </si>
  <si>
    <t>CNEH - Nomenclature française des équipements hospitaliers</t>
  </si>
  <si>
    <t>INIES - Base de données environnementales et sanitaires de référence</t>
  </si>
  <si>
    <t>Método Untec - Análisis y Estimación de Costos de Construcción Inmobiliaria</t>
  </si>
  <si>
    <t xml:space="preserve">UDC/SfB (edición francesa) </t>
  </si>
  <si>
    <t xml:space="preserve">PC/SfB </t>
  </si>
  <si>
    <t>UNI 8290 y UNI 11337: Criterios de codificación de obras y productos de construcción, actividades y recursos</t>
  </si>
  <si>
    <t xml:space="preserve">BARBi - Bygg og Anlegg Referanse Bibliotek </t>
  </si>
  <si>
    <t>NS 3451: Tabla de componentes de construcción</t>
  </si>
  <si>
    <t xml:space="preserve">POSC / Caesar </t>
  </si>
  <si>
    <t>CBI - Coordinated Building Information System</t>
  </si>
  <si>
    <t xml:space="preserve">Masterspec </t>
  </si>
  <si>
    <t>BBW - Especificaciones Técnicas para Construcción de Vivienda (Bouwtechnisch Bestek Woningbouw)</t>
  </si>
  <si>
    <t xml:space="preserve">SECClass </t>
  </si>
  <si>
    <t>CAWS - Common Arrangement of Work Sections</t>
  </si>
  <si>
    <t>CI/SfB - Sistema de Clasificación de la Industria de la Construcción</t>
  </si>
  <si>
    <t>EPIC - European Product Information Co-operation</t>
  </si>
  <si>
    <t>SFCA - Standard form of cost analysis</t>
  </si>
  <si>
    <t>Uniclass 1, 2, 2015 - Unified Classification for the Construction Industry</t>
  </si>
  <si>
    <t xml:space="preserve">DesignClass </t>
  </si>
  <si>
    <t xml:space="preserve">RTS BIM Klasifikační systém </t>
  </si>
  <si>
    <t>BCA - Building and Construction Authority</t>
  </si>
  <si>
    <t>BSAB, BSAB 96 (Byggandets Samordning AB)</t>
  </si>
  <si>
    <t xml:space="preserve">CoClass </t>
  </si>
  <si>
    <t>SfB - Samarbetskommitten for Byggnadsfragor</t>
  </si>
  <si>
    <t xml:space="preserve">SN 506 511 ó eCCC-Bât: Clasificación de costos de construcción en la construcción de edificaciones BCC-BC </t>
  </si>
  <si>
    <t>SN 506 502 ó CFE: Clasificación de costos por elementos  (Elementkosten-gliederung EKG)</t>
  </si>
  <si>
    <t>SN 506 512 ó eCCC-GC: Clasificación de costos de construcción en ingenieria civil BCC-CE</t>
  </si>
  <si>
    <t>SN 506500 ó CFC:Código de Costos de Construcción (CFC)</t>
  </si>
  <si>
    <t>ASAQS - Elemental Class System</t>
  </si>
  <si>
    <t>EICS - Engineering Information Classification System</t>
  </si>
  <si>
    <t xml:space="preserve">GreenFormat </t>
  </si>
  <si>
    <t xml:space="preserve">NAICS - North American Industry Classification System </t>
  </si>
  <si>
    <t>SKP - SketchUp Pro Classification System</t>
  </si>
  <si>
    <t>SOC - Standard Occupational Classification</t>
  </si>
  <si>
    <t xml:space="preserve"> TSKP Classification System</t>
  </si>
  <si>
    <t xml:space="preserve">MasterFormat </t>
  </si>
  <si>
    <t>Año</t>
  </si>
  <si>
    <t>Tipo de publicación</t>
  </si>
  <si>
    <t>Estándar internacional para el desarrollo de SC o bases de datos</t>
  </si>
  <si>
    <t>Sistema de clasificación estructurado</t>
  </si>
  <si>
    <t>Autor</t>
  </si>
  <si>
    <t>Austrian Standards (Austria)</t>
  </si>
  <si>
    <t>Canadian Institute of Quantity Surveyors (Canadá)</t>
  </si>
  <si>
    <t>CAMACOL (Colombia)</t>
  </si>
  <si>
    <t>ETIM International (Paises Bajos)</t>
  </si>
  <si>
    <t>CRB Swiss Research Center for Rationalization in Building and Civil Engineering (Suiza)</t>
  </si>
  <si>
    <t>f: data GmbH (Alemania)</t>
  </si>
  <si>
    <t>Ministerio Federal de Transporte, Construcción y Desarrollo Urbano (Alemania)</t>
  </si>
  <si>
    <t>Proficlass International eV association (Alemania)</t>
  </si>
  <si>
    <t>EAN International (Belgica)</t>
  </si>
  <si>
    <t>Sociedad Coreana de Oceanografía (Corea)</t>
  </si>
  <si>
    <t>Programa de Convergencia Digital (Dinamarca)</t>
  </si>
  <si>
    <t>CCI working group (Estonia)</t>
  </si>
  <si>
    <t>Building Information Foundation (Finlandia)</t>
  </si>
  <si>
    <t>Centre national de l’expertise hospitalière (Francia)</t>
  </si>
  <si>
    <t>Comité INIES (Francia)</t>
  </si>
  <si>
    <t>Petrotechnical Open Software Corporation y CAESAR Offshore Project (Noruega)</t>
  </si>
  <si>
    <t>Cooperativa Bouwprojecteconomie (Paises Bajos)</t>
  </si>
  <si>
    <t>EEA Grants (Portugal)</t>
  </si>
  <si>
    <t>SfB Agency UK (Reino Unido)</t>
  </si>
  <si>
    <t>BCIS (Reino Unido)</t>
  </si>
  <si>
    <t>CPIC and NBS (Reino Unido)</t>
  </si>
  <si>
    <t>Oficina de Propiedad Industrial de la Union Europea (Republica Checa)</t>
  </si>
  <si>
    <t>Sociedad anónima RTS (Republica Checa)</t>
  </si>
  <si>
    <t>Obermayer Helika (Republica Checa)</t>
  </si>
  <si>
    <t>Emerald Group Publishing Limited (Suecia)</t>
  </si>
  <si>
    <t>Construction Specifications Institute - CSI (USA)</t>
  </si>
  <si>
    <t>Trimble Inc. (USA)</t>
  </si>
  <si>
    <t>TSKP Studio, LLC (USA)</t>
  </si>
  <si>
    <t>Instituto Alemán de Estandarización - DIN (Alemania)</t>
  </si>
  <si>
    <t>Agencia de Calidad de la Construcción - AQC (Francia)</t>
  </si>
  <si>
    <t>Federación Nacional de Obras Públicas y Transportes - FNTP (Francia)</t>
  </si>
  <si>
    <t>Centro de investigación y estandarización de contratos en ingeniería civil y de tráfico - CROW (Paises Bajos)</t>
  </si>
  <si>
    <t>Construction Project Information Committee - CPIC or CPI  (Reino Unido)</t>
  </si>
  <si>
    <t>Gobierno del Reino Unido</t>
  </si>
  <si>
    <t>British Standards Institute -BSI (Reino Unido)</t>
  </si>
  <si>
    <t>Secretaría Técnica del Comité SfB (Suecia)</t>
  </si>
  <si>
    <t>Comité de Gestión de Proyectos de EE.UU. de la IAI en alianza con la ISO (USA)</t>
  </si>
  <si>
    <t>Alianza Internacional para la Interoperabilidad - IAI (USA)</t>
  </si>
  <si>
    <t>Consejo Internacional de la Construcción - CIB</t>
  </si>
  <si>
    <t>Comité Internacional de Clasificación de Edificios -IBCC</t>
  </si>
  <si>
    <t>Coalición Internacional de Estándares de Gestión de Costos - ICMSC</t>
  </si>
  <si>
    <t>European Parliament &amp; the Council on the Common Procurement Vocabulary - CPV  (Unión Europea)</t>
  </si>
  <si>
    <t xml:space="preserve">WIPO - World Intellectual Property Organization </t>
  </si>
  <si>
    <t>Ministerio Federal de Economía y Tecnología - BMWi (Alemania)</t>
  </si>
  <si>
    <t xml:space="preserve">Gobierno de Australia </t>
  </si>
  <si>
    <t>Gobierno de Austria</t>
  </si>
  <si>
    <t>China Institute of Standardization (China)</t>
  </si>
  <si>
    <t>Autoridad Nacional de Licencias Ambientales - ANLA (Colombia)</t>
  </si>
  <si>
    <t>Consejo Nacional de Arquitectura y sus Profesiones Auxiliares - CPNAA (Colombia)</t>
  </si>
  <si>
    <t>Construction Information Centre (Dinamarca)</t>
  </si>
  <si>
    <t>GuBIMCat y Generalitat de Catalunya e Infraestructures.cat (España)</t>
  </si>
  <si>
    <t>Centro Científico y Técnico de la Construcción - CSTB (Francia)</t>
  </si>
  <si>
    <t>Unión Nacional de Economistas de la Construcción - UNTEC (Francia)</t>
  </si>
  <si>
    <t>Modelado de información interoperable para infraestructura sostenible - MINND (Francia)</t>
  </si>
  <si>
    <t>Grupo de trabajo “Autorità-Ance-Dei” (Italia)</t>
  </si>
  <si>
    <t>Centro de Recursos de Innovación y Tecnología de la Construcción -CRTI-B (Luxemburgo)</t>
  </si>
  <si>
    <t>Asociación para la Coordinación de Información sobre Construcción en Nueva Zelanda - ACBINZ (Nueva Zelanda)</t>
  </si>
  <si>
    <t>Construction Information Limited - CIL (Nueva Zelanda)</t>
  </si>
  <si>
    <t>Compañía Flamenca de Vivienda Social - VMSW (Paises Bajos)</t>
  </si>
  <si>
    <t xml:space="preserve">Gobierno de Paises Bajos </t>
  </si>
  <si>
    <t>Fundación para una especificación de construcción estándar nacional (Paises Bajos)</t>
  </si>
  <si>
    <t>Construction Project Information Committee - CPIC (Reino Unido)</t>
  </si>
  <si>
    <t>Building Engineering Services Association - BESA (Reino Unido)</t>
  </si>
  <si>
    <t xml:space="preserve">Gobierno de Singapur </t>
  </si>
  <si>
    <t>Oficina de Propiedad Industrial de la Union Europea - EUIPO (Suiza)</t>
  </si>
  <si>
    <t>Instituto BIM de Africa (Suráfrica)</t>
  </si>
  <si>
    <t>Shing-Tao, A. Tsai, Y.</t>
  </si>
  <si>
    <t>Instituto de Especificaciones de Construcción (USA)</t>
  </si>
  <si>
    <t>Instituto Americano de Arquitectos - AIA, Admon. de Servicios Generales de USA - GSA y American Society for Testing and Materials - ASTM (USA)</t>
  </si>
  <si>
    <t>Instituto Americano de Arquitectos - AIA (USA)</t>
  </si>
  <si>
    <t>Oficina de Estadistica Laboral (USA)</t>
  </si>
  <si>
    <t>Construction Specification Institute - CSI (USA)</t>
  </si>
  <si>
    <t>Construction Specification Institute - CSI y Construction Specification Canada - CSC (USA y Canadá)</t>
  </si>
  <si>
    <t>Item</t>
  </si>
  <si>
    <t>Tipo de documento</t>
  </si>
  <si>
    <t>Cantidad</t>
  </si>
  <si>
    <t>% del total</t>
  </si>
  <si>
    <t>TOTAL</t>
  </si>
  <si>
    <t>Título</t>
  </si>
  <si>
    <t>Subtema</t>
  </si>
  <si>
    <t>Afsari, K. y Eastman, C</t>
  </si>
  <si>
    <t>Artículo</t>
  </si>
  <si>
    <t>productos de la construccion</t>
  </si>
  <si>
    <t>Alkasasbeh, M. Abudayyeh, O. Liu, H.</t>
  </si>
  <si>
    <t>A unified work breakdown structure-based framework for building asset management</t>
  </si>
  <si>
    <t>wbs estandarizada</t>
  </si>
  <si>
    <t>Alkasasbeh, M. y Abudayyeh, O.</t>
  </si>
  <si>
    <t>Development of work breakdown structure inventory framework for building assets</t>
  </si>
  <si>
    <t>wbs, inventarios</t>
  </si>
  <si>
    <t xml:space="preserve">Badenko, V. Fedotov, A. Zotov, D. Lytkin, S. Volgin, D. Garg,  R. Min, L. </t>
  </si>
  <si>
    <t>Scan-to-bim methodology adapted for different application</t>
  </si>
  <si>
    <t>implementacion de bim</t>
  </si>
  <si>
    <t>Bassier, M. Vergauwen, M. Van, B.</t>
  </si>
  <si>
    <t>Automated classification of heritage buildings for as-built bim using machine learning techniques</t>
  </si>
  <si>
    <t>sistemas de clasificacion de patrimonio mediante bim</t>
  </si>
  <si>
    <t>Bee, G. y Yee, C.</t>
  </si>
  <si>
    <t>sistema de clasificacion de la construccion de singapur</t>
  </si>
  <si>
    <t>Biscaya, V. y Tah, H.</t>
  </si>
  <si>
    <t>A literature review on information coordination in construction</t>
  </si>
  <si>
    <t>coordinacion en la construccion</t>
  </si>
  <si>
    <t>Björk, B.</t>
  </si>
  <si>
    <t>The RATAS project - developing an infrastructure for computer integrated construction</t>
  </si>
  <si>
    <t>desarrollo web - bases de datos</t>
  </si>
  <si>
    <t>Björk, B. y Laakso, M.</t>
  </si>
  <si>
    <t>CAD standardisation in the construction industry - a process view</t>
  </si>
  <si>
    <t>estandarizacion cad</t>
  </si>
  <si>
    <t>Böger, L. Huhnt, W. Wernik, S.</t>
  </si>
  <si>
    <t>Standardized names for object types and attributes as basis for cooperation between planning and building</t>
  </si>
  <si>
    <t>Caldas, C. y Soibelman, L.</t>
  </si>
  <si>
    <t>Automating hierarchical document classification for construction management information systems</t>
  </si>
  <si>
    <t>clasificacion de documentos de la construccion</t>
  </si>
  <si>
    <t>Castro, M. Vilar, D. Sanchis, E. Aibar, P.</t>
  </si>
  <si>
    <t>uniclass y multiclass</t>
  </si>
  <si>
    <t>Cerezo, A. Pastor, A. Otero, M. Ballesteros, P.</t>
  </si>
  <si>
    <t>Integration of cost and work breakdown structures in the management of construction projects</t>
  </si>
  <si>
    <t>analisis de relacion entre cbs y wbs para el éxito del proyecto</t>
  </si>
  <si>
    <t>Building and construction classification systems</t>
  </si>
  <si>
    <t>sistemas de clasificacion y gestion de la construccion</t>
  </si>
  <si>
    <t>Choi, B. Kim, S. Cho, K.</t>
  </si>
  <si>
    <t>Standardization of work classification system in spatial data construction</t>
  </si>
  <si>
    <t>datos de construccion espacial</t>
  </si>
  <si>
    <t>Christini, G. Fetsko, M. Hendrickson, C.</t>
  </si>
  <si>
    <t>estandares ambientales</t>
  </si>
  <si>
    <t>Conejera, G.</t>
  </si>
  <si>
    <t>scc internacionales</t>
  </si>
  <si>
    <t>Cortizo, A.</t>
  </si>
  <si>
    <t>Protocolo para la normalización del tratamiento geográfico de la información (TGGI)</t>
  </si>
  <si>
    <t>Dickenson, R. y Harland, B.</t>
  </si>
  <si>
    <t>Digital engineering on the Sidney metro</t>
  </si>
  <si>
    <t>proyectos viales</t>
  </si>
  <si>
    <t>Dikbas, A. y Ercoskun, K.</t>
  </si>
  <si>
    <t>Construction Information Classification - An Object Oriented Paradigm</t>
  </si>
  <si>
    <t>sistemas de clasificacion</t>
  </si>
  <si>
    <t>Ekholm, A.</t>
  </si>
  <si>
    <t>A critical analysis of international standards for construction classification - results from the development of a new Swedish construction classification system</t>
  </si>
  <si>
    <t>estandares internacionales de sistemas de clasificacion</t>
  </si>
  <si>
    <t>A conceptual framework for classification of construction works</t>
  </si>
  <si>
    <t>sistemas de clasificacion de la construccion</t>
  </si>
  <si>
    <t>El Rashid, M.</t>
  </si>
  <si>
    <t>wbs no estandarizada</t>
  </si>
  <si>
    <t>El-Diraby, T. y Lima, C.</t>
  </si>
  <si>
    <t>industria de la construccion</t>
  </si>
  <si>
    <t>Eriksson, H. Johansson, T. Olsson, P. Andersson, M. Engvall, J. Hast, I. Harrie, L.</t>
  </si>
  <si>
    <t>Requirements, development, and evaluation of a national building standard - a Swedish case study</t>
  </si>
  <si>
    <t>Forcada, N. Casals, M. Roca, X. Gangolells, M.</t>
  </si>
  <si>
    <t>Adoption of web databases for document management in SMEs of the construction sector in Spain</t>
  </si>
  <si>
    <t>desarrollo web - bases de datos. gestion de documentos de la construccion en españa</t>
  </si>
  <si>
    <t>Froese, T.</t>
  </si>
  <si>
    <t>estandares de la informacion de construccion</t>
  </si>
  <si>
    <t>Froese, T. Grobler, F. Yu, K.</t>
  </si>
  <si>
    <t>Development of data standards for construction - an IAI perspective</t>
  </si>
  <si>
    <t>estandares para informacion de la construccion</t>
  </si>
  <si>
    <t>German Institute for Standardization (DIN)</t>
  </si>
  <si>
    <t>DIN SPEC 91400 Building Information Modeling (BIM): From model to specification of works</t>
  </si>
  <si>
    <t>Hermund, A. Klint, L. Rostrup, N.</t>
  </si>
  <si>
    <t>Mapping a classification system to architectural education - Investigating the relevance of classification systems in creative education</t>
  </si>
  <si>
    <t>Hong, P. Boo, L.</t>
  </si>
  <si>
    <t>Hierarchical Classification System of TBM Construction Work Information based on DB structure</t>
  </si>
  <si>
    <t>base de datos para construccion de tuneles</t>
  </si>
  <si>
    <t>Howard, R. y Andresen, J.</t>
  </si>
  <si>
    <t>Classification of building information european and it systems</t>
  </si>
  <si>
    <t>sistemas de clasificacion europeos</t>
  </si>
  <si>
    <t>Howard, R. y Björk, B.</t>
  </si>
  <si>
    <t>Use of standards for CAD layers in building</t>
  </si>
  <si>
    <t>estandares cad</t>
  </si>
  <si>
    <t>Hussein, K. Ismaeel, E.</t>
  </si>
  <si>
    <t>proyectos patrimoniales</t>
  </si>
  <si>
    <t>Hyun, J. Byong, Y. Sung, M.</t>
  </si>
  <si>
    <t>mantenimiento vial</t>
  </si>
  <si>
    <t>Jackson, P.</t>
  </si>
  <si>
    <t>Nordic study of classification systems for infrastructure and transportation</t>
  </si>
  <si>
    <t>Jeon, S. Jeongsik, J. Jinhee, A. Changhak , K.</t>
  </si>
  <si>
    <t>mantenimiento de plantas de generacion electrica</t>
  </si>
  <si>
    <t>KKS - Kraftwerk Kennzeichnen System</t>
  </si>
  <si>
    <t>Landnet - KKS handbook</t>
  </si>
  <si>
    <t>Kula, B. y Ergen, E.</t>
  </si>
  <si>
    <t>gestion de las facilidades</t>
  </si>
  <si>
    <t>Leen, K. Boyd, P. Charles, L. Joong, K. Chang, K.</t>
  </si>
  <si>
    <t>Business breakdown structure for construction management and web-based applicatin system</t>
  </si>
  <si>
    <t>sistema basado en la web</t>
  </si>
  <si>
    <t>Lehner, S.</t>
  </si>
  <si>
    <t>European fire classification of construction products, new test method "SBI", and introduction of the european classification system into german building regulations</t>
  </si>
  <si>
    <t>sistema de clasificacion para construcción de sistemas contra incendios</t>
  </si>
  <si>
    <t>Likhitruangsilp, V. Loannou, P. Leeladejkul, S.</t>
  </si>
  <si>
    <t>entidades de construccion para bim</t>
  </si>
  <si>
    <t>Likhitruangsilp, V. Putthividhya, W. Ioannou, P.</t>
  </si>
  <si>
    <t>edificaciones sostenibles</t>
  </si>
  <si>
    <t>Lou, E. y Goulding, J.</t>
  </si>
  <si>
    <t>Lukichev, S. y Romanovich, M.</t>
  </si>
  <si>
    <t>The quality management system as a key factor for sustainable development of the construction companies</t>
  </si>
  <si>
    <t>gestion de la calidad</t>
  </si>
  <si>
    <t>Makarfi, Y. Kaka, A. Aouad, G. Kagioglou, M.</t>
  </si>
  <si>
    <t>Framework for a generic work breakdown structure for building projects</t>
  </si>
  <si>
    <t>Marzouk, M. Saleeb, N. ElSharkawy, M. Eid, A. Ali, M. Metawie, M.</t>
  </si>
  <si>
    <t>arquitectura patrinomial egipcia</t>
  </si>
  <si>
    <t>Mêda, P. Hjelseth, E. Sousa, H.</t>
  </si>
  <si>
    <t>Construction information framework—the role of classification systems</t>
  </si>
  <si>
    <t>clasificacion de bmc</t>
  </si>
  <si>
    <t>Mêda, P. y Sousa, H.</t>
  </si>
  <si>
    <t>Information consistency on construction - Case study of correlation between classification systems for construction types</t>
  </si>
  <si>
    <t>scc para tipos de construccion</t>
  </si>
  <si>
    <t>Middleton, G. Sternberg, P. Hsieh, C. Kaplan, S. Turner, L. Doktorczyk, R. Bevier, W. Wolf, B. Davis, K.</t>
  </si>
  <si>
    <t>GreenFormat - Structured format for information to support sustainable design and product choices</t>
  </si>
  <si>
    <t>Monteiro, A. Mêda, P. Poças, J.</t>
  </si>
  <si>
    <t>Framework for the coordinated application of two different integrated project delivery platforms</t>
  </si>
  <si>
    <t>plataformas integradas de entregables del proyecto</t>
  </si>
  <si>
    <t>Narinder Singh</t>
  </si>
  <si>
    <t>Unifying heterogeneous information models</t>
  </si>
  <si>
    <t>Palos, S</t>
  </si>
  <si>
    <t>State-of-the-art analysis of product data definitions usage in BIM</t>
  </si>
  <si>
    <t>definicion de datos de productos para bim</t>
  </si>
  <si>
    <t>Ping, H. Yen, S. Meng, L.</t>
  </si>
  <si>
    <t>The use of knowledge map model in construction industry</t>
  </si>
  <si>
    <t>Ryu, M. Truong, H. Kannala, M.</t>
  </si>
  <si>
    <t>Understanding quality of analytics trade‑offs in an end‑to‑end machine learning‑based classification system for BIM</t>
  </si>
  <si>
    <t>Sadri, S. Taheri, A. Yitmen, I. Jongeling, R.</t>
  </si>
  <si>
    <t>Requirement management in a life cycle perspective based on ISO 19650-1 and CoClass as the new classification system in Sweden</t>
  </si>
  <si>
    <t>coclass</t>
  </si>
  <si>
    <t>Saleeb, N. Garcia, R. Marzouk, M.</t>
  </si>
  <si>
    <t>ordenamiento de patrinomio</t>
  </si>
  <si>
    <t>Saleeb, N. Marzouk, M. Atteya, U.</t>
  </si>
  <si>
    <t>A comparative suitability study between classification systems for bim in heritage</t>
  </si>
  <si>
    <t>sistemas bim para gestion del patrimonio</t>
  </si>
  <si>
    <t>Sjostrom, C. Jernberg, P. Frohnsdorff, G.</t>
  </si>
  <si>
    <t>International standards for design life of constructed assets</t>
  </si>
  <si>
    <t>estandares internacionales para gestion de activos de la construccion</t>
  </si>
  <si>
    <t>Soust-Verdaguer, B. et al</t>
  </si>
  <si>
    <t>Implications of using systematic decomposition structures to organize building LCA information: A comparative analysis of national standards and guidelines - IEA EBC ANNEX 72</t>
  </si>
  <si>
    <t>Sung-Shun Weng, Hsine-Jen Tsai, Shang-Chia Liu, Cheng-Hsin Hsu</t>
  </si>
  <si>
    <t>Ontology construction for information classification</t>
  </si>
  <si>
    <t>Terai, T.</t>
  </si>
  <si>
    <t>Development of the Construction Classification System in Japan (JCCS)</t>
  </si>
  <si>
    <t>construccion en japon</t>
  </si>
  <si>
    <t>Thinus Maritz , Carl Klopper and Thys Siglé</t>
  </si>
  <si>
    <t>Developing a national standard/code of practice for the classification of construction information in South Africa</t>
  </si>
  <si>
    <t>industria de la construccion en india</t>
  </si>
  <si>
    <t>Turk, Z. y Amor, R.</t>
  </si>
  <si>
    <t>Architectural foundation of a construction information network</t>
  </si>
  <si>
    <t>redes de informacion de construccion</t>
  </si>
  <si>
    <t>Vlasov, V. Konin, I. Pribyl, P. Bogumil, V.</t>
  </si>
  <si>
    <t>Development of standards and their harmonization with international standards in construction and development of intelligent transport systems in Russia</t>
  </si>
  <si>
    <t>sistemas de transporte inteligentes</t>
  </si>
  <si>
    <t>Wild, P. Giess, M. Mcmahon, C.</t>
  </si>
  <si>
    <t>Describing engineering documents with faceted approaches: Observations and reflections</t>
  </si>
  <si>
    <t>enfoque de la informacion por facetas</t>
  </si>
  <si>
    <t>Wirahadikusumah, R.</t>
  </si>
  <si>
    <t>The need for standard production information of indonesian construction industry</t>
  </si>
  <si>
    <t>Yong, P. y Taesoo, K.</t>
  </si>
  <si>
    <t>Young, K. Won, H. Jae, P. Gi, C.</t>
  </si>
  <si>
    <t>An estimation framework for building information modeling (BIM)-based demolition waste by type</t>
  </si>
  <si>
    <t>gestion de residuos y demoliciones de obra</t>
  </si>
  <si>
    <t>Yun, S. y Kim, S.</t>
  </si>
  <si>
    <t>Using common-WBS based on construction classification system for integrate schedule and cost information</t>
  </si>
  <si>
    <t>edt, gestion del tiempo y del costo</t>
  </si>
  <si>
    <t>Zhu, Y. y Wang, Y.</t>
  </si>
  <si>
    <t>Organization of information standards in chinese construction industry</t>
  </si>
  <si>
    <t>industria de la construccion china</t>
  </si>
  <si>
    <t>Lima, R. Salvado, F. Falcao, M. Couto, P.</t>
  </si>
  <si>
    <t>Experience in the field of sustainability enhanced construction classification system</t>
  </si>
  <si>
    <t>Capítulo de libro</t>
  </si>
  <si>
    <t>Fichas de patología de la edificación (Fiches pathologie bâtiment)</t>
  </si>
  <si>
    <t>ISO 19650: Gestión de la información en BIM</t>
  </si>
  <si>
    <t>ISO 22274: Aspectos conceptuales para el desarrollo e internacionalización de sistemas de clasificación</t>
  </si>
  <si>
    <t>Standardized Structures for Data Collection According to Specific BIM Uses</t>
  </si>
  <si>
    <t>Libro</t>
  </si>
  <si>
    <t>colección de datos para bim</t>
  </si>
  <si>
    <t>BIM - based collaborative building process management</t>
  </si>
  <si>
    <t>The design and development of a classification system for BIM</t>
  </si>
  <si>
    <t>desarrollo de sistemas para bim</t>
  </si>
  <si>
    <t>Method and system for building, designing with and managing elements of construction</t>
  </si>
  <si>
    <t>Patente</t>
  </si>
  <si>
    <t>gestion de elementos de la construccion</t>
  </si>
  <si>
    <t>Estandarización de la información digital para el proyecto, construcción y gestión de edificios y obras de ingeniería civil</t>
  </si>
  <si>
    <t>Reporte de Organización</t>
  </si>
  <si>
    <t>ASAQS Elemental Classification - Version 4</t>
  </si>
  <si>
    <t>MINND - IFC for underground infrastructures</t>
  </si>
  <si>
    <t>MINND - Bridge data dictionary - From conception to bSDD implementation</t>
  </si>
  <si>
    <t>BIM: Un camino hacia la innovacion y la competitividad</t>
  </si>
  <si>
    <t>BIM7AA (Dinamarca)</t>
  </si>
  <si>
    <t>BIM7AA BDA Version 3.21</t>
  </si>
  <si>
    <t>BIM7AA Typekodning Version 3.2 DK</t>
  </si>
  <si>
    <t>Les systèmes de classification et le BIM - Rapport d’analyse</t>
  </si>
  <si>
    <t>BIM and ISO 19650 from a project management perspective</t>
  </si>
  <si>
    <t>Global Product Classification (GPC) browser guide</t>
  </si>
  <si>
    <t>Information Delivery Manual - Guide to components and development methods</t>
  </si>
  <si>
    <t>ICMS - Global consistency in presenting construction life cycle costs and carbon emissions</t>
  </si>
  <si>
    <t>NEN 2699 - Investment and operating costs of property - Terminology and classification</t>
  </si>
  <si>
    <t>Information classification systems and the Australian construction industry</t>
  </si>
  <si>
    <t>AUS-SPEC the local government specification</t>
  </si>
  <si>
    <t>Using NATSPEC classification system to organize information</t>
  </si>
  <si>
    <t>SN/TR 6451 - Terminology for technical building installations</t>
  </si>
  <si>
    <t>CEEC Code of measurement for cost planning</t>
  </si>
  <si>
    <t>Provisional central product classification</t>
  </si>
  <si>
    <t>Forcada, N. y Casals, M.</t>
  </si>
  <si>
    <t>Life cycle document management system for construction</t>
  </si>
  <si>
    <t>Tesis doctoral o de maestría</t>
  </si>
  <si>
    <t>Knopp, A.</t>
  </si>
  <si>
    <t>Link between a structural building information model and classification systems in construction</t>
  </si>
  <si>
    <t>4d and 5d design processes automation using databases, classification and applied programming</t>
  </si>
  <si>
    <t>Kuzminykh A;Kukina A;Bardina G</t>
  </si>
  <si>
    <t>Kulahcioglu T;Dang J;Toklu C</t>
  </si>
  <si>
    <t>Cecchini C;Magrini A;Gobbi L</t>
  </si>
  <si>
    <t>Melzner J;Zhang S;Teizer J;Bargstädt H-J</t>
  </si>
  <si>
    <t>Al-Sehrawy R;Kumar B;Watson R</t>
  </si>
  <si>
    <t>Kaewunruen S;Rungskunroch P;Welsh J</t>
  </si>
  <si>
    <t>Bakker J;Stolwijk Hf</t>
  </si>
  <si>
    <t>Bakker Jd;Mommers B</t>
  </si>
  <si>
    <t>García De Soto B;Adey Bt;Fernando D</t>
  </si>
  <si>
    <t>Armijo A;Elguezabal P;Lasarte N;Weise M</t>
  </si>
  <si>
    <t>Alshubbak A;Pellicer E;Catalá J;Teixeira Jmc</t>
  </si>
  <si>
    <t>Bucoń R;Czarnigowska A</t>
  </si>
  <si>
    <t>Al-Tawal Dr;Arafah M;Sweis Gj</t>
  </si>
  <si>
    <t>Fan J;Yu S;Chu J;Cheng F;Fan H;Wang L;Wang H;Li J</t>
  </si>
  <si>
    <t>Jardim-Goncalves R;Agostinho C;Steiger-Garcao A</t>
  </si>
  <si>
    <t>Hamdan A-H;Taraben J;Helmrich M;Mansperger T;Morgenthal G;Scherer Rj</t>
  </si>
  <si>
    <t>Le C;Shrestha Kj;Jeong Hd;Damnjanovic I</t>
  </si>
  <si>
    <t>Park Jw;Cha Gw;Hong Wh;Seo Hc</t>
  </si>
  <si>
    <t>Sattler L;Lamouri S;Pellerin R;Paviot T;Deneux D;Maigne T</t>
  </si>
  <si>
    <t>Domínguez E;Pérez B;Rubio Ál;Zapata Ma</t>
  </si>
  <si>
    <t>Rodriguez Bx;Simonen K;Huang M;De Wolf C</t>
  </si>
  <si>
    <t>Ahmed Al;Kassem M</t>
  </si>
  <si>
    <t>Yu M-L;Tsai M-H</t>
  </si>
  <si>
    <t>Ye D</t>
  </si>
  <si>
    <t>Nguyen Tv;Amoah Ek</t>
  </si>
  <si>
    <t>Vycital M;Jarský C</t>
  </si>
  <si>
    <t>Chen H;Luo X</t>
  </si>
  <si>
    <t>Fazeli A;Dashti Ms;Jalaei F;Khanzadi M</t>
  </si>
  <si>
    <t>Didehvar N;Teymourifard M;Mojtahedi M;Sepasgozar S</t>
  </si>
  <si>
    <t>Lucas J;Bulbul T;Thabet W</t>
  </si>
  <si>
    <t>East Ew</t>
  </si>
  <si>
    <t>Chen L;Whyte J</t>
  </si>
  <si>
    <t>Chatzisymeon A;Papadopoulos N;Chatzisymeon G</t>
  </si>
  <si>
    <t>Taleb Ms;Belayutham S;Ibrahim Ckic</t>
  </si>
  <si>
    <t>Sibenik G;Kovacic I</t>
  </si>
  <si>
    <t>Wu J;Zhang J</t>
  </si>
  <si>
    <t>Soares Bc;Baracho Rma;Porto Mf</t>
  </si>
  <si>
    <t>Yang D;Kim B;Kim H</t>
  </si>
  <si>
    <t>Akanbi T;Zhang J</t>
  </si>
  <si>
    <t>Xiang Z;Rashidi A;Ou G</t>
  </si>
  <si>
    <t>Hu M;Liu Y;Sugumaran V;Liu B;Du J</t>
  </si>
  <si>
    <t>Doukari O;Greenwood D</t>
  </si>
  <si>
    <t>Al-Saeed Y;Edwards Dj;Scaysbrook S</t>
  </si>
  <si>
    <t>Ho N;Gordon-Cooper B;Eckert J;Grutterink K;Eisenlohr J;Keith M;Wierucki V;Chandler G;Isaac S;Sadeghpour F</t>
  </si>
  <si>
    <t>Wuni Iy;Shen Gq;Darko A</t>
  </si>
  <si>
    <t>Hu Z;Zhang J</t>
  </si>
  <si>
    <t>Gibbs D-J;Lord W;Emmitt Sba;Ruikar K</t>
  </si>
  <si>
    <t>Abrishami S;Martín-Durán R</t>
  </si>
  <si>
    <t>Vilutienė T;Šarkienė E;Šarka V;Kiaulakis A</t>
  </si>
  <si>
    <t>Munir M;Kiviniemi A;Jones Sw;Finnegan S</t>
  </si>
  <si>
    <t>Guzzetti F;Anyabolu Kln;Biolo F;D'Ambrosio L</t>
  </si>
  <si>
    <t>Smith P</t>
  </si>
  <si>
    <t>Jo C;Choi J</t>
  </si>
  <si>
    <t>Abbondati F;Biancardo Sa;Sicignano G;Guerra De Oliveira S;Tibaut A;Dell'Acqua G</t>
  </si>
  <si>
    <t>Pérez-García A;Martín-Dorta N;Aranda Já</t>
  </si>
  <si>
    <t>Borhani A;Lee Hw;Dossick Cs;Osburn L;Kinsman M</t>
  </si>
  <si>
    <t>Huang Mq;Ninić J;Zhang Qb</t>
  </si>
  <si>
    <t>Park C-S;Kim H-J;Park H-T;Goh J-H;Pedro A</t>
  </si>
  <si>
    <t>Mia Fh;Nawari No</t>
  </si>
  <si>
    <t>Lee J;Yang H;Lim J;Hong T;Kim J;Jeong K</t>
  </si>
  <si>
    <t>Garcia Lc;Kamsu-Foguem B</t>
  </si>
  <si>
    <t>Kasim T;Li Hj;Rezgui Y</t>
  </si>
  <si>
    <t>Yarnold J;Banihashemi S;Lemckert C;Golizadeh H</t>
  </si>
  <si>
    <t>Soares Bc;Baracho Rma;Porto Mf;Soergel D</t>
  </si>
  <si>
    <t>Akhmetov F;Islamov K;Sovkov S</t>
  </si>
  <si>
    <t>Wagner A;Sprenger W;Maurer C;Kuhn Te;Rüppel U</t>
  </si>
  <si>
    <t>Rose Cm;Stegemann Ja</t>
  </si>
  <si>
    <t>Lu S-T;Hu M;Teng L;Zhou L</t>
  </si>
  <si>
    <t>Dimyadi J;Solihin W;Hjelseth E</t>
  </si>
  <si>
    <t>Kim J;Lee J-K;Shin J;Kim H</t>
  </si>
  <si>
    <t>Kim E;Ji H;Kim J;Park E</t>
  </si>
  <si>
    <t>Sousa H;Mêda P</t>
  </si>
  <si>
    <t>Bloch T;Sacks R</t>
  </si>
  <si>
    <t>Boton C;Rivest L;Forgues D;Jupp Jr</t>
  </si>
  <si>
    <t>Tiruneh Gg;Fayek Ar</t>
  </si>
  <si>
    <t>Zanchetta C;Borin P;Cecchini C;Xausa G</t>
  </si>
  <si>
    <t>Feng T;Hall D;Nowee Ms</t>
  </si>
  <si>
    <t>Liu Y;Wang Y;Li X</t>
  </si>
  <si>
    <t>Sepasgozar Sme;Loosemore M;Davis Sr</t>
  </si>
  <si>
    <t>Tatum Cb</t>
  </si>
  <si>
    <t>Lu Z</t>
  </si>
  <si>
    <t>Igwe C;Nasiri F;Hammad A</t>
  </si>
  <si>
    <t>Barkokebas B;Hamdan Sb;Al-Hussein M;Manrique Jd</t>
  </si>
  <si>
    <t>Mccuen Tl;Bredehoeft Pr</t>
  </si>
  <si>
    <t>Mccuen Tl;Del Puerto Cl</t>
  </si>
  <si>
    <t>Zhu L;Shan M;Xu Z</t>
  </si>
  <si>
    <t>Fan C-L</t>
  </si>
  <si>
    <t>Preidel C;Daum S;Borrmann A</t>
  </si>
  <si>
    <t>Rogage K;Greenwood D</t>
  </si>
  <si>
    <t>Hort G;Feller Dj;Meins-Becker A;Helmus M</t>
  </si>
  <si>
    <t>Wikberg F;Olofsson T;Ekholm A</t>
  </si>
  <si>
    <t>Choi M;Cho S;Lim J;Shin H;Li Z;Kim Jj</t>
  </si>
  <si>
    <t>Zanni M;Sharpe T;Lammers P;Arnold L;Pickard J</t>
  </si>
  <si>
    <t>Jiang L;Niu M;Leicht Rm;Messner Ji</t>
  </si>
  <si>
    <t>Santos F;Carvalho M;Brandstetter Mc</t>
  </si>
  <si>
    <t>Moon H;Kim H;Kim C;Kang L</t>
  </si>
  <si>
    <t>Ginigaddara B;Perera S;Feng Y;Rahnamayiezekavat P</t>
  </si>
  <si>
    <t>Im H;Ha M;Kim D;Choi J</t>
  </si>
  <si>
    <t>Choi Ch;Han Ch;Lee J</t>
  </si>
  <si>
    <t>Lee S;Tae S;Jang H;Chae Cu;Bok Y</t>
  </si>
  <si>
    <t>Woo S-H;Jeon J-W;Eom S-J</t>
  </si>
  <si>
    <t>Lee J-K;Lee J;Jeong Y-S;Sheward H;Sanguinetti P;Abdelmohsen S;Eastman Cm</t>
  </si>
  <si>
    <t>Moon H;Dawood N;Kang L</t>
  </si>
  <si>
    <t>Wu P;Wang J;Shemery A;Hampson K</t>
  </si>
  <si>
    <t>Amuda-Yusuf G;Mohamed Sf</t>
  </si>
  <si>
    <t>Naji Dm;Akin Mk;Cabalar Af</t>
  </si>
  <si>
    <t>Khan N;Ali Ak;Skibniewski Mj;Lee Dy;Park C</t>
  </si>
  <si>
    <t>Kim J;Cha Hs</t>
  </si>
  <si>
    <t>Dibs H;Al-Hedny S;Abed Karkoosh Hs</t>
  </si>
  <si>
    <t>Shin M-H;Kim H-Y</t>
  </si>
  <si>
    <t>Khudzari F;Rahman Ra;Ayer Sk</t>
  </si>
  <si>
    <t>Leite F;Akinci B</t>
  </si>
  <si>
    <t>Pamera S;Gurmu A</t>
  </si>
  <si>
    <t>Mutis I;Issa Rra</t>
  </si>
  <si>
    <t>Biswas T;Krishnamurti R;Wang T-H</t>
  </si>
  <si>
    <t>Chung J;Lee G;Kim J-H</t>
  </si>
  <si>
    <t>Monteiro A;Mêda P;Poças Martins J</t>
  </si>
  <si>
    <t>Cecchini C</t>
  </si>
  <si>
    <t>Biswas T;Wang T-H;Krishnamurti R</t>
  </si>
  <si>
    <t>Palos S;Kiviniemi A;Kuusisto J</t>
  </si>
  <si>
    <t>Cheng Y;Yu W-D;Li Q</t>
  </si>
  <si>
    <t>Kasim T;Li Hj;Rezgui Y;Beach T</t>
  </si>
  <si>
    <t>Mcglinn K;O'Sullivan D;Debruyne C;Clinton E;Brennan R</t>
  </si>
  <si>
    <t>Pereira C;De Brito J;Silvestre Jd</t>
  </si>
  <si>
    <t>Lee S;Tae S;Roh S;Kim T</t>
  </si>
  <si>
    <t>Aburamadan R;Moustaka A;Trillo C;Makore Bcn;Udeaja C;Gyau Baffour Awuah K</t>
  </si>
  <si>
    <t>Chang L;Dong W;Yang J;Sun X;Xu X;Xu X;Zhang L</t>
  </si>
  <si>
    <t>Floros Gs;Ruff P;Ellul C</t>
  </si>
  <si>
    <t>Björnsson I;Molnár M;Ekholm A</t>
  </si>
  <si>
    <t>Mitelman A;Gurevich U</t>
  </si>
  <si>
    <t>Park Si;Park J;Kim B-G;Lee S-H</t>
  </si>
  <si>
    <t>Habibi Rad M;Mojtahedi M;Ostwald Mj</t>
  </si>
  <si>
    <t>Yussef A;Gibson Ge;El Asmar M;Ramsey D</t>
  </si>
  <si>
    <t>Alonge Cy;Arogundade Ot;Adesemowo K;Ibrahalu Ft;Adeniran Oj;Mustapha Am</t>
  </si>
  <si>
    <t>Jiang L;Shi J;Pan Z;Chen P</t>
  </si>
  <si>
    <t>Bilge Ec;Yaman H</t>
  </si>
  <si>
    <t>Kabanov V</t>
  </si>
  <si>
    <t>Koch C;Hansen Gk;Jacobsen K</t>
  </si>
  <si>
    <t>Lampathaki F;Koussouris S;Agostinho C;Jardim-Goncalves R;Charalabidis Y;Psarras J</t>
  </si>
  <si>
    <t>Murphy Me;Perera S;Heaney G</t>
  </si>
  <si>
    <t>Chen K-Y;Pan N-H</t>
  </si>
  <si>
    <t>Al-Mashta S;Alkass S</t>
  </si>
  <si>
    <t>Kasim T;Li H;Rezgui Y;Beach T</t>
  </si>
  <si>
    <t>Niknam M;Karshenas S</t>
  </si>
  <si>
    <t>Sattler L;Lamouri S;Pellerin R;Maigne T</t>
  </si>
  <si>
    <t>Kalogianni E;Floros Gs;Dimopoulou E</t>
  </si>
  <si>
    <t>Ramaji Ij;Richardson N;Mostavi E;Kermanshachi S</t>
  </si>
  <si>
    <t>Jin Z;Kang S;Jung Y;Koo C-G;Choi S-H</t>
  </si>
  <si>
    <t>Röck M;Hollberg A;Habert G;Passer A</t>
  </si>
  <si>
    <t>Succar B;Poirier E</t>
  </si>
  <si>
    <t>Knopp-Trendafilova A;Suomi J;Tauriainen M</t>
  </si>
  <si>
    <t>Floros Gs;Ellul C</t>
  </si>
  <si>
    <t>Mulero-Palencia S;Álvarez-Díaz S;Andrés-Chicote M</t>
  </si>
  <si>
    <t>Wu S;Zhang J-M;Wang R</t>
  </si>
  <si>
    <t>Koch C;Beemsterboer S</t>
  </si>
  <si>
    <t>Budi Setiawan E;Setiyadi A</t>
  </si>
  <si>
    <t>Krijnen T;Van Berlo Lahm</t>
  </si>
  <si>
    <t>Chen Z;Chen J</t>
  </si>
  <si>
    <t>Suter G</t>
  </si>
  <si>
    <t>Dimyadi J;Pauwels P;Amor R</t>
  </si>
  <si>
    <t>Hussein M;Eltoukhy Aee;Karam A;Shaban Ia;Zayed T</t>
  </si>
  <si>
    <t>Ghaffarianhoseini A;Zhang T;Naismith N;Ghaffarianhoseini A;Doan Dt;Rehman Au;Nwadigo O;Tookey J</t>
  </si>
  <si>
    <t>Jeong J;Jeong J</t>
  </si>
  <si>
    <t>Makvandia G;Safiuddin M</t>
  </si>
  <si>
    <t>Macaskill S;Mostafa S;Stewart Ra;Sahin O;Suprun E</t>
  </si>
  <si>
    <t>Ehwi Rj;Oti-Sarpong K;Shojaei R;Burgess G</t>
  </si>
  <si>
    <t>Mansoori S;Haapasalo H;Härkönen J</t>
  </si>
  <si>
    <t>Saleeb N;Garcia R;Marzouk M</t>
  </si>
  <si>
    <t>Zhang S;Boukamp F;Teizer J</t>
  </si>
  <si>
    <t>Fraga Al;Vegetti M;Leone Hp</t>
  </si>
  <si>
    <t>Zhou Z;Goh Ym;Shen L</t>
  </si>
  <si>
    <t>Panteli C;Polycarpou K;Morsink-Georgalli Fz;Stasiuliene L;Pupeikis D;Jurelionis A;Fokaides Pa</t>
  </si>
  <si>
    <t>Ham N;Bae B-I;Yuh O-K</t>
  </si>
  <si>
    <t>Hadi Ahamad A;Aminudin E;Zakaria R;Ahamad N;Rahim A;Chung Lp;Nisa Lau Se</t>
  </si>
  <si>
    <t>Zhang Q;Liu Z;Tan J</t>
  </si>
  <si>
    <t>Beliakov S</t>
  </si>
  <si>
    <t>Arai K;Morimoto E</t>
  </si>
  <si>
    <t>Kim J;Song J;Lee J-K</t>
  </si>
  <si>
    <t>Mcmahon P;Zhang T;Dwight R</t>
  </si>
  <si>
    <t>Uhm M;Lee G;Park Y;Kim S;Jung J;Lee J-K</t>
  </si>
  <si>
    <t>Jiang S;Zhang H;Dalian Jz</t>
  </si>
  <si>
    <t>Zhang J</t>
  </si>
  <si>
    <t>Bi Z;Wang H;Lu Y;Yang H</t>
  </si>
  <si>
    <t>Sandanayake M;Yang W;Chhibba N;Vrcelj Z</t>
  </si>
  <si>
    <t>Alsafouri S;Ayer Sk</t>
  </si>
  <si>
    <t>Nisbet N;Lockley S;Cerny M;Matthews J;Capper G</t>
  </si>
  <si>
    <t>Xu H;Li S</t>
  </si>
  <si>
    <t>Melzner J;Zhang S;Teizer J;Hollermann S;Bargstädt H-J</t>
  </si>
  <si>
    <t>Hussain R;Lee Dy;Pham Hc;Park Cs</t>
  </si>
  <si>
    <t>Badenko V;Fedotov A;Zotov D;Lytkin S;Volgin D;Garg Rd;Min L</t>
  </si>
  <si>
    <t>Wu H;Shen G;Lin X;Li M;Zhang B;Li Cz</t>
  </si>
  <si>
    <t>Huhnt W;Hartmann T;Suter G</t>
  </si>
  <si>
    <t>Diakité Aa;Zlatanova S</t>
  </si>
  <si>
    <t>Dawood N;Rahimian Fp</t>
  </si>
  <si>
    <t>Mattaraia L;Fabricio Mm;Codinhoto R</t>
  </si>
  <si>
    <t>Jiang L;Leicht Rm</t>
  </si>
  <si>
    <t>Bilal M;Oyedele Lo;Munir K;Ajayi So;Akinade Oo;Owolabi Ha;Alaka Ha</t>
  </si>
  <si>
    <t>Davis P;Aziz F;Newaz Mt;Sher W;Simon L</t>
  </si>
  <si>
    <t>Kang Tw;Woo Jy</t>
  </si>
  <si>
    <t>Wang J;Lu W;Liu D;Xue F</t>
  </si>
  <si>
    <t>Pasini D;Caffi V;Daniotti B;Lupica Spagnolo S;Pavan A</t>
  </si>
  <si>
    <t>Guaglianone Mt;Aracri G;Oliveri E</t>
  </si>
  <si>
    <t>Andersson N;Lessing J</t>
  </si>
  <si>
    <t>Qassimi S;Abdelwahed Eh</t>
  </si>
  <si>
    <t>Yalcin As;Kilic Hs;Delen D</t>
  </si>
  <si>
    <t>Jang J;Ahn S;Cha Sh;Cho K;Koo C;Kim Tw</t>
  </si>
  <si>
    <t>Chen D;Hajderanj L;Fiske J</t>
  </si>
  <si>
    <t>Ibrahim Ym;Lukins Tc;Zhang X;Trucco E;Kaka Ap</t>
  </si>
  <si>
    <t>Golovina O;Teizer J;Johansen Kw;König M</t>
  </si>
  <si>
    <t>Traversari Aalr;Den Hoed Mm;Di Giulio Rr;Bomhof Fwf</t>
  </si>
  <si>
    <t>Mccuen Tl</t>
  </si>
  <si>
    <t>Rupasinghe Nkah;Panuwatwanich K</t>
  </si>
  <si>
    <t>Himri K;Ridao P;Gracias N</t>
  </si>
  <si>
    <t>Gelder J</t>
  </si>
  <si>
    <t>Grant R</t>
  </si>
  <si>
    <t>Dimyadi J;Amor R;Spearpoint M</t>
  </si>
  <si>
    <t>Vitasek S</t>
  </si>
  <si>
    <t>Martínez-Rojas M;Soto-Hidalgo Jm;Marín N;Vila Ma</t>
  </si>
  <si>
    <t>Igwe C;Hammad A;Nasiri F</t>
  </si>
  <si>
    <t>Eteifa So;El-Adaway Ih</t>
  </si>
  <si>
    <t>Kim H;Lee J-K;Shin J;Choi J</t>
  </si>
  <si>
    <t>Calvetti D;Mêda P;Gonçalves Mc;Sousa H</t>
  </si>
  <si>
    <t>A 3d platform for energy data visualization of building assets</t>
  </si>
  <si>
    <t>A case study on automated safety compliance checking to assist fall protection design and planning in building information models</t>
  </si>
  <si>
    <t>A digital twin uses classification system for urban planning &amp; city infrastructure management</t>
  </si>
  <si>
    <t>A digital-twin evaluation of net zero energy building for existing buildings</t>
  </si>
  <si>
    <t>A hybrid methodology to estimate construction material quantities at an early project phase</t>
  </si>
  <si>
    <t>A methodology for the digitalization of the residential building renovation process through openbim-based workflows</t>
  </si>
  <si>
    <t>A model for identifying owner's needs in the building life cycle</t>
  </si>
  <si>
    <t>A model to support long-term building maintenance planning for multifamily housing</t>
  </si>
  <si>
    <t>A model utilizing the artificial neural network in cost estimation of construction projects in jordan</t>
  </si>
  <si>
    <t>A novel hybrid decision-making model for team building in cloud service environment</t>
  </si>
  <si>
    <t>A reference model for sustainable interoperability in networked enterprises: towards the foundation of ei science base</t>
  </si>
  <si>
    <t>A semantic modeling approach for the automated detection and interpretation of structural damage</t>
  </si>
  <si>
    <t>A sequential pattern mining driven framework for developing construction logic knowledge bases</t>
  </si>
  <si>
    <t>A taxonomy for key performance indicators management</t>
  </si>
  <si>
    <t>A taxonomy for whole building life cycle assessment (wblca)</t>
  </si>
  <si>
    <t>ACS: construction data auto-correction system-taiwan public construction data example</t>
  </si>
  <si>
    <t>An algorithm for construction project cost forecast based on particle swarm optimization-guided bp neural network</t>
  </si>
  <si>
    <t>An automatic literature knowledge graph and reasoning network modeling framework based on ontology and natural language processing</t>
  </si>
  <si>
    <t>An investigation on virtual information modeling acceptance based on project management knowledge areas</t>
  </si>
  <si>
    <t>An object-oriented model to support healthcare facility information management</t>
  </si>
  <si>
    <t>Analysing interdependencies of complex engineering systems using a digital twin-driven design structure matrix</t>
  </si>
  <si>
    <t>Applications of serious games in construction: the current state, classifications and a proposed process framework</t>
  </si>
  <si>
    <t>Assessment of model-based data exchange between architectural design and structural analysis</t>
  </si>
  <si>
    <t>Automated defect classification in the maintenance phase using a channel attention-based convolutional neural network model of natural language processing</t>
  </si>
  <si>
    <t>Automated design information extraction from construction specifications to support wood construction cost estimation</t>
  </si>
  <si>
    <t>Automated structural defects diagnosis in underground transportation tunnels using semantic technologies</t>
  </si>
  <si>
    <t>Automatic generation of building information models from digitized plans</t>
  </si>
  <si>
    <t>Best practices for implementing industrialized construction projects: lessons from nine case studies</t>
  </si>
  <si>
    <t>BIM application in infrastructure projects</t>
  </si>
  <si>
    <t>BIM business value generation theory: a grounded theory approach</t>
  </si>
  <si>
    <t>BIM for existing construction: a different logic scheme and an alternative semantic to enhance the interoperabilty</t>
  </si>
  <si>
    <t>BIM implementation - global strategies</t>
  </si>
  <si>
    <t>BIM information standard framework for model integration and utilization based on openbim</t>
  </si>
  <si>
    <t>BIM to facilities management: presenting a proven workflow for information exchange</t>
  </si>
  <si>
    <t>BIM, machine learning and computer vision techniques in underground construction: current status and future perspectives</t>
  </si>
  <si>
    <t>BIM-based idea bank for managing value engineering ideas</t>
  </si>
  <si>
    <t>BIM-based metric for sustainable built environment in saudi arabia</t>
  </si>
  <si>
    <t>BIM-based preliminary estimation method considering the life cycle cost for decision-making in the early design phase</t>
  </si>
  <si>
    <t>BIM-oriented data mining for thermal performance of prefabricated buildings</t>
  </si>
  <si>
    <t>Breeam based dynamic sustainable building design assessment</t>
  </si>
  <si>
    <t>Building and construction quality: systematic literature review, thematic and gap analysis</t>
  </si>
  <si>
    <t>Building information modeling to support the management of the built environment</t>
  </si>
  <si>
    <t>Building management using information modeling technology</t>
  </si>
  <si>
    <t>Building product ontology: core ontology for linked building product data</t>
  </si>
  <si>
    <t>Characterising existing buildings as material banks (e-bamb) to enable component reuse</t>
  </si>
  <si>
    <t>Collaborative construction based on work breakdown structures</t>
  </si>
  <si>
    <t>Comparing machine learning and rule-based inferencing for semantic enrichment of bim models</t>
  </si>
  <si>
    <t>Comparison of shipbuilding and construction industries from the product structure standpoint</t>
  </si>
  <si>
    <t>Competency and performance measures for organizations in the construction industry</t>
  </si>
  <si>
    <t>Computational design and classification systems to support predictive checking of performance of building systems [computational design e sistemi di classificazione per la verifica predittiva delle prestazioni di sistema degli organismi edilizi]</t>
  </si>
  <si>
    <t>Computer modeling and public transportation</t>
  </si>
  <si>
    <t>Computer vision technologies and machine learning algorithms for construction safety management: a critical review</t>
  </si>
  <si>
    <t>Conceptualising information and equipment technology adoption in construction a critical review of existing research</t>
  </si>
  <si>
    <t>Construction engineering research: integration and innovation</t>
  </si>
  <si>
    <t>Construction of the 3d reconstruction system of building construction scene based on deep learning</t>
  </si>
  <si>
    <t>Construction workspace management: critical review and roadmap</t>
  </si>
  <si>
    <t>Cost estimating in building information modeling: process development report</t>
  </si>
  <si>
    <t>Cost savings achieved through changing processes for cost estimating in building information modeling</t>
  </si>
  <si>
    <t>Critical review of building handover-related research in construction and facility management journals</t>
  </si>
  <si>
    <t>Data mining model for predicting the quality level and classification of construction projects</t>
  </si>
  <si>
    <t>Data retrieval from building information models based on visual programming</t>
  </si>
  <si>
    <t>Data transfer between digital models of built assets and their operation &amp; maintenance systems</t>
  </si>
  <si>
    <t>Demystifying the concept of offsite manufacturing method: towards a robust definition and classification system</t>
  </si>
  <si>
    <t>Design configuration with architectural objects: linking customer requirements with system capabilities in industrialized house-building platforms</t>
  </si>
  <si>
    <t>Design framework for variable refrigerant flow systems with enhancement of interoperability between bim and energy simulation</t>
  </si>
  <si>
    <t>Design information extraction from construction specifications to support cost estimation</t>
  </si>
  <si>
    <t>Developing a taxonomy of construction model uses</t>
  </si>
  <si>
    <t>Development of a performance concept in the construction field: a critical review</t>
  </si>
  <si>
    <t>Development of a schedule-workspace interference management system simultaneously considering the overlap level of parallel schedules and workspaces</t>
  </si>
  <si>
    <t>Development of an offsite construction typology: a delphi study</t>
  </si>
  <si>
    <t>Development of building information modeling template for environmental impact assessment</t>
  </si>
  <si>
    <t>Development of space database for automated building design review systems</t>
  </si>
  <si>
    <t>Development of workspace conflict visualization system using 4d object of work schedule</t>
  </si>
  <si>
    <t>Digital asset information management for transport infrastructure: framework and implementation</t>
  </si>
  <si>
    <t>Essential features of a building services standard method of measurement in malaysia</t>
  </si>
  <si>
    <t>Evaluation of seismic site classification for kahramanmaras city, turkey</t>
  </si>
  <si>
    <t>Expediting the cost estimation process for aged-housing renovation projects using a probabilistic deep learning approach</t>
  </si>
  <si>
    <t>Facilitators and barriers in applying building information modeling (bim) for construction industry</t>
  </si>
  <si>
    <t>Factors affecting the adoption of emerging technologies in the malaysian construction industry</t>
  </si>
  <si>
    <t>Formalized representation for supporting automated identification of critical assets in facilities during emergencies triggered by failures in building systems</t>
  </si>
  <si>
    <t>Framework for building defects and their identification technologies: case studies of domestic buildings in melbourne, australia</t>
  </si>
  <si>
    <t>Framework for semantic reconciliation of construction project information</t>
  </si>
  <si>
    <t>Framework for sustainable building design</t>
  </si>
  <si>
    <t>Framework for technical specifications of 3d concrete printers</t>
  </si>
  <si>
    <t>From design to pre-certification using building information modeling</t>
  </si>
  <si>
    <t>Future perspectives on product data management in building information modeling</t>
  </si>
  <si>
    <t>Generic approach for automating standards and best practices compliance for sustainable building design</t>
  </si>
  <si>
    <t>Geoff: a linked data vocabulary for describing the form and function of spatial objects</t>
  </si>
  <si>
    <t>Global inspection, diagnosis and repair system for buildings: managing the level of detail of the defects classification</t>
  </si>
  <si>
    <t>Green template for life cycle assessment of buildings based on building information modeling: focus on embodied environmental impact</t>
  </si>
  <si>
    <t>Hybrid belief rule base for regional railway safety assessment with data and knowledge under uncertainty</t>
  </si>
  <si>
    <t>Impact of information management during design &amp;construction on downstream bim-gis interoperability for rail infrastructure</t>
  </si>
  <si>
    <t>Industry 4.0, disaster risk management and infrastructure resilience: a systematic review and bibliometric analysis</t>
  </si>
  <si>
    <t>Industry survey for determining the state of practice of front end engineering design for industrial construction</t>
  </si>
  <si>
    <t>Information asset classification and labelling model using fuzzy approach for effective security risk assessment</t>
  </si>
  <si>
    <t>Information management roles in real estate development lifecycle: literature review on bim and ipd framework</t>
  </si>
  <si>
    <t>Information model of the construction process in space and time</t>
  </si>
  <si>
    <t>Information standards - a hinder or an enabler for innovation?</t>
  </si>
  <si>
    <t>Infusing scientific foundations into enterprise interoperability</t>
  </si>
  <si>
    <t>Innovation management model: a tool for sustained implementation of product innovation into construction projects</t>
  </si>
  <si>
    <t>Inspection report coding for soil and water conservation structure maintenance</t>
  </si>
  <si>
    <t>Integrated cost budgeting and estimating model for building projects</t>
  </si>
  <si>
    <t>Integrated framework to manage building’s sustainability efficiency, design features and building envelope</t>
  </si>
  <si>
    <t>Integrating distributed sources of information for construction cost estimating using semantic web and semantic web service technologies</t>
  </si>
  <si>
    <t>Interoperability aims in building information modeling exchanges: a literature review</t>
  </si>
  <si>
    <t>Interpreted open data exchange between architectural design and structural analysis models</t>
  </si>
  <si>
    <t>Investigating transport infrastructure objects within their spatial development lifecycle</t>
  </si>
  <si>
    <t>Issues and needs for standard classifications for facility management in smart manufacturing</t>
  </si>
  <si>
    <t>lCA and BIM: visualization of environmental potentials in building construction at early design stages</t>
  </si>
  <si>
    <t>Lifecycle information transformation and exchange for delivering and managing digital and physical assets</t>
  </si>
  <si>
    <t>Link between a structural model of buildings and classification systems in construction</t>
  </si>
  <si>
    <t>Making an engine: performativities of building information standards</t>
  </si>
  <si>
    <t>Mapping application for greater bandung area using web technology</t>
  </si>
  <si>
    <t>Methodologies for requirement checking on building models: a technology overview</t>
  </si>
  <si>
    <t>Mobile imaging and computing for intelligent structural damage inspection</t>
  </si>
  <si>
    <t>Modeling multiple space views for schematic building design using space ontologies and layout transformation operations</t>
  </si>
  <si>
    <t>Modelling and accessing regulatory knowledge for computer-assisted compliance audit</t>
  </si>
  <si>
    <t>Modelling in off-site construction supply chain management: a review and future directions for sustainable modular integrated construction</t>
  </si>
  <si>
    <t>ND BIM-integrated knowledge-based building management: inspecting post-construction energy efficiency</t>
  </si>
  <si>
    <t>Novel approach of the integrated work &amp; risk breakdown structure for identifying the hierarchy of fatal incident in construction industry</t>
  </si>
  <si>
    <t>Obstacles to developing net-zero energy (nze) homes in greater toronto area</t>
  </si>
  <si>
    <t>Offsite construction supply chain strategies for matching affordable rental housing demand: a system dynamics approach</t>
  </si>
  <si>
    <t>Offsite manufacturing research: a systematic review of methodologies used</t>
  </si>
  <si>
    <t>Ontological classification for heritage computer aided design</t>
  </si>
  <si>
    <t>Ontology-based semantic modeling of construction safety knowledge: towards automated safety planning for job hazard analysis (jha)</t>
  </si>
  <si>
    <t>Ontology-based solutions for interoperability among product lifecycle management systems: a systematic literature review</t>
  </si>
  <si>
    <t>Overview and analysis of ontology studies supporting development of the construction industry</t>
  </si>
  <si>
    <t>Prediction of geological conditions for a tunnel boring machine using big operational data</t>
  </si>
  <si>
    <t>Principal modeling of technological support for sustainable construction projects</t>
  </si>
  <si>
    <t>Productivity and innovation in the japanese construction industry</t>
  </si>
  <si>
    <t>Requirements for big data adoption for railway asset management</t>
  </si>
  <si>
    <t>Research on construction method of semantic dictionary in architecture</t>
  </si>
  <si>
    <t>Safety planning based on an object-oriented building model</t>
  </si>
  <si>
    <t>Space classification from point clouds of indoor environments based on reconstructed topology</t>
  </si>
  <si>
    <t>Spatial subdivision of complex indoor environments for 3d indoor navigation</t>
  </si>
  <si>
    <t>Special issue editorial: construction 4.0: established and emerging digital technologies within the construction industry</t>
  </si>
  <si>
    <t>Supporting automated constructability checking for formwork construction: an ontology</t>
  </si>
  <si>
    <t>The application of web of data technologies in building materials information modelling for construction waste analytics</t>
  </si>
  <si>
    <t>The classification of construction waste material using a deep convolutional neural network</t>
  </si>
  <si>
    <t>The interface between industrialized and project based construction</t>
  </si>
  <si>
    <t>The role of collaborative tagging and ontologies in emerging semantic of web resources</t>
  </si>
  <si>
    <t>The use of multi-criteria decision-making methods in business analytics: a comprehensive literature review</t>
  </si>
  <si>
    <t>Toward productivity in future construction: mapping knowledge and finding insights for achieving successful offsite construction projects</t>
  </si>
  <si>
    <t>Towards automated cost analysis, benchmarking and estimating in construction: a machine learning approach</t>
  </si>
  <si>
    <t>Towards automated progress assessment of workpackage components in construction projects using computer vision</t>
  </si>
  <si>
    <t>Towards autonomous cloud-based close call data management for construction equipment safety</t>
  </si>
  <si>
    <t>Towards sustainability through energy efficient buildings‘ design: semantic labels</t>
  </si>
  <si>
    <t>Understanding construction site safety hazards through open data: text mining approach</t>
  </si>
  <si>
    <t>Underwater object recognition using point-features, bayesian estimation and semantic information</t>
  </si>
  <si>
    <t>Uniclass 2015 for smart cities</t>
  </si>
  <si>
    <t>Unifying global building information</t>
  </si>
  <si>
    <t>Using classification techniques for assigning work descriptions to task groups on the basis of construction vocabulary</t>
  </si>
  <si>
    <t>Using social network analysis to model the interaction between root causes of fatalities in the construction industry</t>
  </si>
  <si>
    <t>Worker 4.0: the future of sensored construction sites</t>
  </si>
  <si>
    <t>Conference paper</t>
  </si>
  <si>
    <t>Revisión (Review)</t>
  </si>
  <si>
    <t>A comparison of construction classification systems used for classifying building product models</t>
  </si>
  <si>
    <t>Step data standards and the construction industry</t>
  </si>
  <si>
    <t>A study on the application method of facility classification system for the development of asset management system for power generation structures</t>
  </si>
  <si>
    <t>A study on the model for construction records classification system</t>
  </si>
  <si>
    <t>Classification system for egyptian heritage buildings</t>
  </si>
  <si>
    <t>Conceptual framework of the green building information management system</t>
  </si>
  <si>
    <t>Developing national standards for the classification of construction information in singapore</t>
  </si>
  <si>
    <t>Domain taxonomy for construction concepts: toward a formal ontology for construction knowledge</t>
  </si>
  <si>
    <t>Environmental management systems and ISO 14001 certification for construction firms</t>
  </si>
  <si>
    <t>Mapping work process and information exchange of construction entities for bim implementation: case study of an academic institute</t>
  </si>
  <si>
    <t>Review of classification systems for facilities management</t>
  </si>
  <si>
    <t>Shape grammar strategies for representing the built heritage</t>
  </si>
  <si>
    <t>Sistemas de clasificación BIM - Omniclass, Uniclass, Uniformat, Masterformat y NL/SfB</t>
  </si>
  <si>
    <t>The development of urban metro maintenance facility system using construction classification system management</t>
  </si>
  <si>
    <t>The influence of non-standard work breakdown structure on change orders and cost estimation for sudan oil and gas projects</t>
  </si>
  <si>
    <t>Uniclass and Multiclass connectionist classification of dialogue acts</t>
  </si>
  <si>
    <t>Enfoque de Investigación</t>
  </si>
  <si>
    <t>A 3d analyzer for BIM-enabled life cycle assessment of the whole process of construction</t>
  </si>
  <si>
    <t>A dutch concept library (cb-nl) to support BIM for the life cycle</t>
  </si>
  <si>
    <t>A study on the establishment of demolition waste DB system by BIM-based building materials</t>
  </si>
  <si>
    <t>A survey about BIM interoperability and collaboration between design and construction</t>
  </si>
  <si>
    <t>A unified BIM adoption taxonomy: conceptual development, empirical validation and application</t>
  </si>
  <si>
    <t>An approach to enhance interoperability of building information modeling (BIM) and data exchange in integrated building design and analysis</t>
  </si>
  <si>
    <t>An automated ND model creation on BIM models</t>
  </si>
  <si>
    <t>An integrated BIM-based approach for cost estimation in construction projects</t>
  </si>
  <si>
    <t>An overview of the U.S. national building information model standard (NBIMS)</t>
  </si>
  <si>
    <t>Application of BIM and GIS in class 1-5 cost estimates</t>
  </si>
  <si>
    <t>Automated BIM object classification to support BIM interoperability</t>
  </si>
  <si>
    <t>Automated compliance analysis of digital building models to Brazilian BIM regulatory framework</t>
  </si>
  <si>
    <t>Automated framework to translate rebar spatial information from GPR into BIM</t>
  </si>
  <si>
    <t>Automating construction manufacturing procedures using BIM digital objects (BDOS): case study of knowledge transfer partnership project in uk</t>
  </si>
  <si>
    <t>Benchmarking the learning curve for BIM: a case study</t>
  </si>
  <si>
    <t>BIM and 4d-based integrated solution of analysis and management for conflicts and structural safety problems during construction: 2. development and site trials</t>
  </si>
  <si>
    <t>BIM and construction contracts - CPC 2013’s approach</t>
  </si>
  <si>
    <t>BIM and DFMA: a paradigm of new opportunities</t>
  </si>
  <si>
    <t>BIM parametric modelling of a railway underpass [modellazione parametrica in ambiente BIM di un sottovia ferroviario]</t>
  </si>
  <si>
    <t>BIM requirements in the spanish public tender - analysis of adoption in construction contracts</t>
  </si>
  <si>
    <t>Classification of BIM-based model checking concepts</t>
  </si>
  <si>
    <t>Classification and coding of pipe gallery BIM model for operation and maintenance</t>
  </si>
  <si>
    <t>Classification of objects and their properties defined in Korea building act to translate into kbimcode and their application</t>
  </si>
  <si>
    <t>Classifying apartment defect repair tasks in south Korea: a machine learning approach</t>
  </si>
  <si>
    <t>Coordination of cost estimation for industrialized residential projects through the use of BIM</t>
  </si>
  <si>
    <t>Deployment of a standardized BIM modeling guideline for the planning and construction industry</t>
  </si>
  <si>
    <t>Developing a methodology for integration of whole life costs into BIM processes to assist design decision making</t>
  </si>
  <si>
    <t>Development of BIM-based design and inspection prototype process for temporary works</t>
  </si>
  <si>
    <t>Development of an ontological cost estimating knowledge framework for EPC projects</t>
  </si>
  <si>
    <t>Development of classification system for BIM application into traditional wooden architecture: guanyin pavilion of dule temple</t>
  </si>
  <si>
    <t>Excavation safety modeling approach using BIM and VPL</t>
  </si>
  <si>
    <t>Extracting detailed buildings 3d model with using high resolution satellite imagery by remote sensing and GIS analysis; al-qasim green university a case study</t>
  </si>
  <si>
    <t>From data to 3d digital archive: a GIS-BIM spatial database for the historical centre of pavia (italy)</t>
  </si>
  <si>
    <t>GA-based multi-level association rule mining approach for defect analysis in the construction industry</t>
  </si>
  <si>
    <t>Heritage building information modelling (HBIM) as a tool for heritage conservation: observations and reflections on data collection, management and use in research in a middle eastern context</t>
  </si>
  <si>
    <t>Implementation framework for BIM-based risk management</t>
  </si>
  <si>
    <t>Implementing BIM for conventional tunnels - a proposed methodology and case study</t>
  </si>
  <si>
    <t>Improving applicability for information model of an IFC-based steel bridge in the design phase using functional meanings of bridge components</t>
  </si>
  <si>
    <t>Information integrated management of prefabricated project based on BIM and knowledge flow based ontology</t>
  </si>
  <si>
    <t>Investigation of leveraging BIM information exchange standards for conducting lod-based cost estimating</t>
  </si>
  <si>
    <t>Loss of information during design &amp; construction for highways asset management: a GeoBIM perspective</t>
  </si>
  <si>
    <t>Machine learning method for CPTU based 3d stratification of New Zealand geotechnical database sites</t>
  </si>
  <si>
    <t>Machine learning for the improvement of deep renovation building projects using as-built BIM models</t>
  </si>
  <si>
    <t>Offsite construction skills evolution: an Australian case study</t>
  </si>
  <si>
    <t>On construction-specific product structure design and development: the BIM enhancement approach</t>
  </si>
  <si>
    <t>Overview of BIM integration into the construction sector in european member states and european union acquis</t>
  </si>
  <si>
    <t>Phased reverse engineering framework for sustainable cultural heritage archives using laser scanning and BIM: the case of the hwanggungwoo (seoul, korea)</t>
  </si>
  <si>
    <t>Potential review on energy analysis attributes for in 6 dimension application in building information modelling (BIM)</t>
  </si>
  <si>
    <t>Recognizing and classifying unknown object in BIM using 2d CNN</t>
  </si>
  <si>
    <t>Requirements for computational rule checking of requests for proposals (RFPS) for building designs in South Korea</t>
  </si>
  <si>
    <t>Research on BIM-based construction domain text information management</t>
  </si>
  <si>
    <t>Research on BIM's building facilities coding system</t>
  </si>
  <si>
    <t>Residential building defects investigation and mitigation – a comparative review in Victoria, Australia, for understanding the way forward</t>
  </si>
  <si>
    <t>Review of ICT implementations for facilitating information flow between virtual models and construction project sites</t>
  </si>
  <si>
    <t>Rule driven enhancement of BIM models</t>
  </si>
  <si>
    <t>Safety analysis of deep foundation excavation in water-rich soft soils based on BIM</t>
  </si>
  <si>
    <t>Safety regulation classification system to support BIM based safety management</t>
  </si>
  <si>
    <t>Scan-to-BIM methodology adapted for different application</t>
  </si>
  <si>
    <t>Screening patents of ICT in construction using deep learning and NLP techniques</t>
  </si>
  <si>
    <t>Structure for the classification of disassembly applied to BIM models.</t>
  </si>
  <si>
    <t>The development direction for a VDC support system based on BIM</t>
  </si>
  <si>
    <t>The heterogeneity of BIM objects in different construction contexts</t>
  </si>
  <si>
    <t>The innovance BIM library approach</t>
  </si>
  <si>
    <t>The innovance Lexicon: organisation of terms and concepts about construction products</t>
  </si>
  <si>
    <t>Underdeveloped and underutilized: cost estimating in BIM</t>
  </si>
  <si>
    <t>Using BIM to support simulation of compliant building evacuation</t>
  </si>
  <si>
    <t>Using Lean Construction tools and 4d modelling for equipment workspace planning</t>
  </si>
  <si>
    <t>Using building information modelling (BIM) in construction budget: benefits and barriers</t>
  </si>
  <si>
    <t>Visual language approach to representing kbimcode-based Korea building code sentences for automated rule checking</t>
  </si>
  <si>
    <t>Análisis de factores de influencia</t>
  </si>
  <si>
    <t>Metodologías de mapeo para implementacion en SC o BIM</t>
  </si>
  <si>
    <t>Desarrollo de marcos de referencia o SC</t>
  </si>
  <si>
    <t>Revisiones de literatura y estado del arte relacionados con SC o BIM</t>
  </si>
  <si>
    <t xml:space="preserve"> </t>
  </si>
  <si>
    <t>Sustainability (Switzerland)</t>
  </si>
  <si>
    <t>Buildings</t>
  </si>
  <si>
    <t>Construction Innovation</t>
  </si>
  <si>
    <t>Applied Sciences (Switzerland)</t>
  </si>
  <si>
    <t>Advanced Engineering Informatics</t>
  </si>
  <si>
    <t>Construction Research Congress 2020: Computer Applications - Selected Papers From The Construction Research Congress 2020</t>
  </si>
  <si>
    <t>Construction Specifier</t>
  </si>
  <si>
    <t>European Group For Intelligent Computing In Engineering Eg-Ice 2012 - International Workshop: Intelligent Computing In Engineering</t>
  </si>
  <si>
    <t>Ework And Ebusiness In Architecture Engineering And Construction - Proceedings Of The 11Th European Conference On Product And Process Modelling Ecppm 2016</t>
  </si>
  <si>
    <t>International Journal Of Computer Integrated Manufacturing</t>
  </si>
  <si>
    <t>Isarc 2017 - Proceedings Of The 34Th International Symposium On Automation And Robotics In Construction</t>
  </si>
  <si>
    <t>Isarc 2018 - 35Th International Symposium On Automation And Robotics In Construction And International Aec/Fm Hackathon: The Future Of Building Things</t>
  </si>
  <si>
    <t>Journal Of Asian Architecture And Building Engineering</t>
  </si>
  <si>
    <t>Journal Of Computational Design And Engineering</t>
  </si>
  <si>
    <t>Journal Of Computing In Civil Engineering</t>
  </si>
  <si>
    <t>Journal Of Construction Engineering And Management</t>
  </si>
  <si>
    <t>Ksce Journal Of Civil Engineering</t>
  </si>
  <si>
    <t>Procedia Engineering</t>
  </si>
  <si>
    <t>Proceedings Annual Conference - Canadian Society For Civil Engineering</t>
  </si>
  <si>
    <t>Proceedings Of The 37Th International Symposium On Automation And Robotics In Construction Isarc 2020: From Demonstration To Practical Use - To New Stage Of Construction Robot</t>
  </si>
  <si>
    <t>Proceedings Of The International Conference Of Architectural Science Association</t>
  </si>
  <si>
    <t>Scientific Programming</t>
  </si>
  <si>
    <t>Wit Transactions On The Built Environment</t>
  </si>
  <si>
    <t>2009 Taiwan Caadria: Between Man And Machine - Integration Intuition Intelligence - Proceedings Of The 14Th Conference On Computer-Aided Architectural Design Research In Asia</t>
  </si>
  <si>
    <t>2020 International Conference In Mathematics Computer Engineering And Computer Science Icmcecs 2020</t>
  </si>
  <si>
    <t>32Nd International Symposium On Automation And Robotics In Construction And Mining: Connected To The Future Proceedings</t>
  </si>
  <si>
    <t>Advances In Intelligent Systems And Computing</t>
  </si>
  <si>
    <t>Agro Food Industry Hi-Tech</t>
  </si>
  <si>
    <t>Applied Mechanics And Materials</t>
  </si>
  <si>
    <t>Architectural Engineering And Design Management</t>
  </si>
  <si>
    <t>Asean Engineering Journal</t>
  </si>
  <si>
    <t>Baltic Journal Of Road And Bridge Engineering</t>
  </si>
  <si>
    <t>Building And Environment</t>
  </si>
  <si>
    <t>Building Research And Information</t>
  </si>
  <si>
    <t>Construction Research Congress 2018: Construction Information Technology</t>
  </si>
  <si>
    <t>Construction Research Congress 2020: Project Management And Controls Materials And Contracts</t>
  </si>
  <si>
    <t>AACE International Transactions</t>
  </si>
  <si>
    <t>Apéndice A. Resultados obtenidos en la revisión bibliográfica</t>
  </si>
  <si>
    <t>Pais</t>
  </si>
  <si>
    <t>Total citaciones</t>
  </si>
  <si>
    <t>Promedio de citas por artículo</t>
  </si>
  <si>
    <t>Israel</t>
  </si>
  <si>
    <t>Iraq</t>
  </si>
  <si>
    <t>Grecia</t>
  </si>
  <si>
    <t>Canada</t>
  </si>
  <si>
    <t>Publicaciones</t>
  </si>
  <si>
    <t>Fuentes de Publicación</t>
  </si>
  <si>
    <t>Architectural Design</t>
  </si>
  <si>
    <t>Construction Industry</t>
  </si>
  <si>
    <t>Life Cycle</t>
  </si>
  <si>
    <t>Classification System</t>
  </si>
  <si>
    <t>Project Management</t>
  </si>
  <si>
    <t>Information Management</t>
  </si>
  <si>
    <t>Building Information Modelling</t>
  </si>
  <si>
    <t>Information Theory</t>
  </si>
  <si>
    <t>Building Information Model (BIM)</t>
  </si>
  <si>
    <t>Classification (of Information)</t>
  </si>
  <si>
    <t>CityGML</t>
  </si>
  <si>
    <t>IndoorGML</t>
  </si>
  <si>
    <t>CityJSON</t>
  </si>
  <si>
    <t>INSPIRE data specification for buildings</t>
  </si>
  <si>
    <t>DGIWG Feature Data Dictionary</t>
  </si>
  <si>
    <t>LandInfra</t>
  </si>
  <si>
    <t>InfraGML</t>
  </si>
  <si>
    <t>Svensk Geoprocess Byggnad (SGB)</t>
  </si>
  <si>
    <t>Defense Geospatial Information Working Group (DGIWG)</t>
  </si>
  <si>
    <t>NATO Geospatial Feature Concept Dictionary (NGFCD)</t>
  </si>
  <si>
    <t>Modelo de datos para el dominio de la administración de tierras - Perfil Colombiano de la ISO19152</t>
  </si>
  <si>
    <t>Agencia Nacional de Tierras - ANT (Colombia) y Secretaria de Estado para Asuntos Económicos - SECO (Suiza)</t>
  </si>
  <si>
    <t>ISO 19152: Land Administration Domain Model (LADM)</t>
  </si>
  <si>
    <t>Tópico tendencia</t>
  </si>
  <si>
    <t>Design/Methodology/Approach</t>
  </si>
  <si>
    <t>Information Modeling</t>
  </si>
  <si>
    <t>Machine Learning</t>
  </si>
  <si>
    <t>Planning</t>
  </si>
  <si>
    <t>3D Modeling</t>
  </si>
  <si>
    <t>Construction</t>
  </si>
  <si>
    <t>Interoperability</t>
  </si>
  <si>
    <t>Semantics</t>
  </si>
  <si>
    <t>Data Mining</t>
  </si>
  <si>
    <t>Automation</t>
  </si>
  <si>
    <t>Structural Design</t>
  </si>
  <si>
    <t>Information Exchanges</t>
  </si>
  <si>
    <t>Surveys</t>
  </si>
  <si>
    <t>Supply Chains</t>
  </si>
  <si>
    <t>Taxonomies</t>
  </si>
  <si>
    <t>Cost Estimating</t>
  </si>
  <si>
    <t>Construction Process</t>
  </si>
  <si>
    <t>Compliance Control</t>
  </si>
  <si>
    <t>Building Construction</t>
  </si>
  <si>
    <t>Building Codes</t>
  </si>
  <si>
    <t>Costs</t>
  </si>
  <si>
    <t>Cost Engineering</t>
  </si>
  <si>
    <t>BIM</t>
  </si>
  <si>
    <t>Regulatory Compliance</t>
  </si>
  <si>
    <t>Model Checking</t>
  </si>
  <si>
    <t>Intelligent Computing</t>
  </si>
  <si>
    <t>Building Information Modeling</t>
  </si>
  <si>
    <t>Estimation</t>
  </si>
  <si>
    <t>Design and Construction</t>
  </si>
  <si>
    <t>Civil Engineering</t>
  </si>
  <si>
    <t>Journal of Information Technology in Construction</t>
  </si>
  <si>
    <t>Automation in Construction</t>
  </si>
  <si>
    <t>Engineering, Construction and Architectural Management</t>
  </si>
  <si>
    <t>IOP Conference Series: Earth and Environmental Science</t>
  </si>
  <si>
    <t>Engineering Construction and Architectural Management</t>
  </si>
  <si>
    <t>Construction Management and Economics</t>
  </si>
  <si>
    <t>E3S Web of Conferences</t>
  </si>
  <si>
    <t>Ework and Ebusiness in Architecture Engineering and Construction 2012</t>
  </si>
  <si>
    <t>International Journal of Construction Management</t>
  </si>
  <si>
    <t>Annals of the Photogrammetry Remote Sensing and Spatial Information Sciences</t>
  </si>
  <si>
    <t>Journal of Building Engineering</t>
  </si>
  <si>
    <t>Lecture Notes in Computer Science</t>
  </si>
  <si>
    <t>Advances in Civil Engineering</t>
  </si>
  <si>
    <t>Congress on Computing in Civil Engineering Proceedings</t>
  </si>
  <si>
    <t>IPMS - Estándar internacional de medición de la propiedad - Retail buildings</t>
  </si>
  <si>
    <t>IPMS - Estándar internacional de medición de la propiedad - Industrial buildings</t>
  </si>
  <si>
    <t>IPMS - Estándar internacional de medición de la propiedad - Residential buildings</t>
  </si>
  <si>
    <t>IPMS - Estándar internacional de medición de la propiedad - Office buildings</t>
  </si>
  <si>
    <t>TMclass</t>
  </si>
  <si>
    <t>Año de publicacion</t>
  </si>
  <si>
    <t>Catalogue des articles normalisés (CAN)</t>
  </si>
  <si>
    <t>ISO 21511: Estructura Desagregada de Trabajo (EDT) para gestión de programas y proyectos</t>
  </si>
  <si>
    <t>ISO 29481: Manual de Entrega de Información (IDM) de buildingSMART</t>
  </si>
  <si>
    <t>Gobierno de Hong Kong</t>
  </si>
  <si>
    <t>Gobierno de Malasia</t>
  </si>
  <si>
    <t xml:space="preserve">Gobierno de Noruega </t>
  </si>
  <si>
    <t>Gobierno de Singapur</t>
  </si>
  <si>
    <t>Grupo de Trabajo BIM (Colombia)</t>
  </si>
  <si>
    <t>Instituto Alemán de Normalización eV (Alemania)</t>
  </si>
  <si>
    <t>Instituto Nacional de Vias (INVIAS) (Colombia)</t>
  </si>
  <si>
    <t>International Property Measurement Standards (IPMS)</t>
  </si>
  <si>
    <t>ISO y buildingSMART</t>
  </si>
  <si>
    <t>Master Builders Association of New South Wales (Australia)</t>
  </si>
  <si>
    <t>Ministerio de Tecnologias de la Informacion y las Telecomunicaciones - MinTIC (Colombia)</t>
  </si>
  <si>
    <t>OGC - Open Geospatial Consortium (Suecia)</t>
  </si>
  <si>
    <t>Organización Internacional de Normalización (ISO)</t>
  </si>
  <si>
    <t>PlanBIM (Chile)</t>
  </si>
  <si>
    <t>RICS (Reino Unido)</t>
  </si>
  <si>
    <t>Royal British Institution of Chartered Surveyors (RICS) (Reino Unido)</t>
  </si>
  <si>
    <t>Royal Netherlands Standardization Institute - NEN (Paises Bajos)</t>
  </si>
  <si>
    <t>SIA Sociedad Suiza de Ingenieros y Arquitectos y SVIT Asociación Suiza de agentes y administradores inmobiliarios (Suiza)</t>
  </si>
  <si>
    <t>Standard Norge (Noruega)</t>
  </si>
  <si>
    <t>Standards New Zealand (Nueva Zelanda)</t>
  </si>
  <si>
    <t>VDI-Fachbereich Bautechnik (Alemania)</t>
  </si>
  <si>
    <t>VDI-Gesellschaft Bauen und Gebäudetechnik (Alemania)</t>
  </si>
  <si>
    <t>Daniotti, B. Pavan, A. Spagnolo, S.</t>
  </si>
  <si>
    <t>Daniotti, B. Pavan, A. Spagnolo, S. Caffi, V. Pasini, D. Mirarchi, C.</t>
  </si>
  <si>
    <t>Mahdjoubi, L. y Laing, R.</t>
  </si>
  <si>
    <t>Barry D. Yatt</t>
  </si>
  <si>
    <t>Asociacion Española de Normalización (UNE)</t>
  </si>
  <si>
    <t>Association of South African Quantity Surveyors (ASAQS)</t>
  </si>
  <si>
    <t>Benning, P. Castaing, C.</t>
  </si>
  <si>
    <t>Benning, P. Cauvin, B.</t>
  </si>
  <si>
    <t>BID</t>
  </si>
  <si>
    <t>buildingSMART France</t>
  </si>
  <si>
    <t>European Federation of Engineering Consultancy Associations</t>
  </si>
  <si>
    <t>GS1 (Irlanda)</t>
  </si>
  <si>
    <t>International Alliance for Interoperability (IAI) - buildingSMART</t>
  </si>
  <si>
    <t>International Cost Management Standard (ICMS)</t>
  </si>
  <si>
    <t>Koninklijk Nederlands Normalisatie-instituut (NEN)</t>
  </si>
  <si>
    <t>NATSPEC</t>
  </si>
  <si>
    <t>Standard Norge</t>
  </si>
  <si>
    <t>The European Council of Construction Economists (CEEC)</t>
  </si>
  <si>
    <t>United Nations (UN)</t>
  </si>
  <si>
    <t>Ayinla Ko;Cheung F;Tawil A-R</t>
  </si>
  <si>
    <t>FIN DE LA TABLA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</si>
</sst>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/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/>
      <diagonal/>
    </border>
    <border>
      <left/>
      <right/>
      <top/>
      <bottom style="thin">
        <color theme="0" tint="-0.1498764000366222"/>
      </bottom>
      <diagonal/>
    </border>
    <border>
      <left/>
      <right/>
      <top style="thin">
        <color theme="0" tint="-0.1498764000366222"/>
      </top>
      <bottom/>
      <diagonal/>
    </border>
    <border>
      <left/>
      <right/>
      <top/>
      <bottom style="thin">
        <color theme="0" tint="-0.1498458815271462"/>
      </bottom>
      <diagonal/>
    </border>
    <border>
      <left/>
      <right/>
      <top style="thin">
        <color theme="0" tint="-0.1498458815271462"/>
      </top>
      <bottom/>
      <diagonal/>
    </border>
    <border>
      <left/>
      <right/>
      <top/>
      <bottom style="thin">
        <color theme="0" tint="-0.14981536301767021"/>
      </bottom>
      <diagonal/>
    </border>
    <border>
      <left/>
      <right/>
      <top style="thin">
        <color theme="0" tint="-0.14981536301767021"/>
      </top>
      <bottom/>
      <diagonal/>
    </border>
    <border>
      <left/>
      <right/>
      <top/>
      <bottom style="thin">
        <color theme="0" tint="-0.14978484450819421"/>
      </bottom>
      <diagonal/>
    </border>
    <border>
      <left/>
      <right/>
      <top style="thin">
        <color theme="0" tint="-0.14978484450819421"/>
      </top>
      <bottom/>
      <diagonal/>
    </border>
    <border>
      <left/>
      <right/>
      <top/>
      <bottom style="thin">
        <color theme="0" tint="-0.14975432599871821"/>
      </bottom>
      <diagonal/>
    </border>
    <border>
      <left/>
      <right style="thin">
        <color theme="0" tint="-0.34998626667073579"/>
      </right>
      <top style="thin">
        <color theme="0" tint="-0.14975432599871821"/>
      </top>
      <bottom style="thin">
        <color theme="0" tint="-0.14972380748924222"/>
      </bottom>
      <diagonal/>
    </border>
    <border>
      <left/>
      <right/>
      <top style="thin">
        <color theme="0" tint="-0.14975432599871821"/>
      </top>
      <bottom style="thin">
        <color theme="0" tint="-0.14972380748924222"/>
      </bottom>
      <diagonal/>
    </border>
    <border>
      <left/>
      <right/>
      <top style="thin">
        <color theme="0" tint="-0.14972380748924222"/>
      </top>
      <bottom/>
      <diagonal/>
    </border>
    <border>
      <left/>
      <right/>
      <top/>
      <bottom style="thin">
        <color theme="0" tint="-0.14969328897976622"/>
      </bottom>
      <diagonal/>
    </border>
    <border>
      <left style="thin">
        <color theme="0" tint="-0.34998626667073579"/>
      </left>
      <right/>
      <top style="thin">
        <color theme="0" tint="-0.14996795556505021"/>
      </top>
      <bottom/>
      <diagonal/>
    </border>
    <border>
      <left/>
      <right style="thin">
        <color theme="0" tint="-0.34998626667073579"/>
      </right>
      <top style="thin">
        <color theme="0" tint="-0.14996795556505021"/>
      </top>
      <bottom/>
      <diagonal/>
    </border>
    <border>
      <left style="thin">
        <color theme="0" tint="-0.34998626667073579"/>
      </left>
      <right/>
      <top/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/>
      <bottom style="thin">
        <color theme="0" tint="-0.14993743705557422"/>
      </bottom>
      <diagonal/>
    </border>
    <border>
      <left/>
      <right style="thin">
        <color theme="0" tint="-0.34998626667073579"/>
      </right>
      <top/>
      <bottom style="thin">
        <color theme="0" tint="-0.14993743705557422"/>
      </bottom>
      <diagonal/>
    </border>
    <border>
      <left style="thin">
        <color theme="0" tint="-0.34998626667073579"/>
      </left>
      <right/>
      <top style="thin">
        <color theme="0" tint="-0.14993743705557422"/>
      </top>
      <bottom/>
      <diagonal/>
    </border>
    <border>
      <left/>
      <right style="thin">
        <color theme="0" tint="-0.34998626667073579"/>
      </right>
      <top style="thin">
        <color theme="0" tint="-0.14993743705557422"/>
      </top>
      <bottom/>
      <diagonal/>
    </border>
    <border>
      <left style="thin">
        <color theme="0" tint="-0.34998626667073579"/>
      </left>
      <right/>
      <top/>
      <bottom style="thin">
        <color theme="0" tint="-0.14990691854609822"/>
      </bottom>
      <diagonal/>
    </border>
    <border>
      <left/>
      <right style="thin">
        <color theme="0" tint="-0.34998626667073579"/>
      </right>
      <top/>
      <bottom style="thin">
        <color theme="0" tint="-0.14990691854609822"/>
      </bottom>
      <diagonal/>
    </border>
    <border>
      <left style="thin">
        <color theme="0" tint="-0.34998626667073579"/>
      </left>
      <right/>
      <top style="thin">
        <color theme="0" tint="-0.14990691854609822"/>
      </top>
      <bottom/>
      <diagonal/>
    </border>
    <border>
      <left/>
      <right style="thin">
        <color theme="0" tint="-0.34998626667073579"/>
      </right>
      <top style="thin">
        <color theme="0" tint="-0.14990691854609822"/>
      </top>
      <bottom/>
      <diagonal/>
    </border>
    <border>
      <left style="thin">
        <color theme="0" tint="-0.34998626667073579"/>
      </left>
      <right/>
      <top/>
      <bottom style="thin">
        <color theme="0" tint="-0.1498764000366222"/>
      </bottom>
      <diagonal/>
    </border>
    <border>
      <left/>
      <right style="thin">
        <color theme="0" tint="-0.34998626667073579"/>
      </right>
      <top/>
      <bottom style="thin">
        <color theme="0" tint="-0.1498764000366222"/>
      </bottom>
      <diagonal/>
    </border>
    <border>
      <left style="thin">
        <color theme="0" tint="-0.34998626667073579"/>
      </left>
      <right/>
      <top style="thin">
        <color theme="0" tint="-0.1498764000366222"/>
      </top>
      <bottom/>
      <diagonal/>
    </border>
    <border>
      <left/>
      <right style="thin">
        <color theme="0" tint="-0.34998626667073579"/>
      </right>
      <top style="thin">
        <color theme="0" tint="-0.1498764000366222"/>
      </top>
      <bottom/>
      <diagonal/>
    </border>
    <border>
      <left style="thin">
        <color theme="0" tint="-0.34998626667073579"/>
      </left>
      <right/>
      <top/>
      <bottom style="thin">
        <color theme="0" tint="-0.1498458815271462"/>
      </bottom>
      <diagonal/>
    </border>
    <border>
      <left/>
      <right style="thin">
        <color theme="0" tint="-0.34998626667073579"/>
      </right>
      <top/>
      <bottom style="thin">
        <color theme="0" tint="-0.1498458815271462"/>
      </bottom>
      <diagonal/>
    </border>
    <border>
      <left style="thin">
        <color theme="0" tint="-0.34998626667073579"/>
      </left>
      <right/>
      <top style="thin">
        <color theme="0" tint="-0.1498458815271462"/>
      </top>
      <bottom/>
      <diagonal/>
    </border>
    <border>
      <left/>
      <right style="thin">
        <color theme="0" tint="-0.34998626667073579"/>
      </right>
      <top style="thin">
        <color theme="0" tint="-0.1498458815271462"/>
      </top>
      <bottom/>
      <diagonal/>
    </border>
    <border>
      <left style="thin">
        <color theme="0" tint="-0.34998626667073579"/>
      </left>
      <right/>
      <top/>
      <bottom style="thin">
        <color theme="0" tint="-0.14981536301767021"/>
      </bottom>
      <diagonal/>
    </border>
    <border>
      <left/>
      <right style="thin">
        <color theme="0" tint="-0.34998626667073579"/>
      </right>
      <top/>
      <bottom style="thin">
        <color theme="0" tint="-0.14981536301767021"/>
      </bottom>
      <diagonal/>
    </border>
    <border>
      <left style="thin">
        <color theme="0" tint="-0.34998626667073579"/>
      </left>
      <right/>
      <top style="thin">
        <color theme="0" tint="-0.14981536301767021"/>
      </top>
      <bottom/>
      <diagonal/>
    </border>
    <border>
      <left/>
      <right style="thin">
        <color theme="0" tint="-0.34998626667073579"/>
      </right>
      <top style="thin">
        <color theme="0" tint="-0.14981536301767021"/>
      </top>
      <bottom/>
      <diagonal/>
    </border>
    <border>
      <left style="thin">
        <color theme="0" tint="-0.34998626667073579"/>
      </left>
      <right/>
      <top/>
      <bottom style="thin">
        <color theme="0" tint="-0.14978484450819421"/>
      </bottom>
      <diagonal/>
    </border>
    <border>
      <left/>
      <right style="thin">
        <color theme="0" tint="-0.34998626667073579"/>
      </right>
      <top/>
      <bottom style="thin">
        <color theme="0" tint="-0.14978484450819421"/>
      </bottom>
      <diagonal/>
    </border>
    <border>
      <left style="thin">
        <color theme="0" tint="-0.34998626667073579"/>
      </left>
      <right/>
      <top style="thin">
        <color theme="0" tint="-0.14978484450819421"/>
      </top>
      <bottom/>
      <diagonal/>
    </border>
    <border>
      <left/>
      <right style="thin">
        <color theme="0" tint="-0.34998626667073579"/>
      </right>
      <top style="thin">
        <color theme="0" tint="-0.14978484450819421"/>
      </top>
      <bottom/>
      <diagonal/>
    </border>
    <border>
      <left style="thin">
        <color theme="0" tint="-0.34998626667073579"/>
      </left>
      <right/>
      <top/>
      <bottom style="thin">
        <color theme="0" tint="-0.14975432599871821"/>
      </bottom>
      <diagonal/>
    </border>
    <border>
      <left/>
      <right style="thin">
        <color theme="0" tint="-0.34998626667073579"/>
      </right>
      <top/>
      <bottom style="thin">
        <color theme="0" tint="-0.14975432599871821"/>
      </bottom>
      <diagonal/>
    </border>
    <border>
      <left style="thin">
        <color theme="0" tint="-0.34998626667073579"/>
      </left>
      <right/>
      <top style="thin">
        <color theme="0" tint="-0.14975432599871821"/>
      </top>
      <bottom style="thin">
        <color theme="0" tint="-0.14972380748924222"/>
      </bottom>
      <diagonal/>
    </border>
    <border>
      <left style="thin">
        <color theme="0" tint="-0.34998626667073579"/>
      </left>
      <right/>
      <top style="thin">
        <color theme="0" tint="-0.14972380748924222"/>
      </top>
      <bottom/>
      <diagonal/>
    </border>
    <border>
      <left/>
      <right style="thin">
        <color theme="0" tint="-0.34998626667073579"/>
      </right>
      <top style="thin">
        <color theme="0" tint="-0.14972380748924222"/>
      </top>
      <bottom/>
      <diagonal/>
    </border>
    <border>
      <left style="thin">
        <color theme="0" tint="-0.34998626667073579"/>
      </left>
      <right/>
      <top/>
      <bottom style="thin">
        <color theme="0" tint="-0.14969328897976622"/>
      </bottom>
      <diagonal/>
    </border>
    <border>
      <left/>
      <right style="thin">
        <color theme="0" tint="-0.34998626667073579"/>
      </right>
      <top/>
      <bottom style="thin">
        <color theme="0" tint="-0.14969328897976622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9" fillId="0" borderId="0"/>
  </cellStyleXfs>
  <cellXfs count="14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1" fillId="0" borderId="0" xfId="0" quotePrefix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1" fontId="10" fillId="0" borderId="0" xfId="3" applyNumberFormat="1" applyFont="1" applyAlignment="1">
      <alignment horizontal="center" vertical="center"/>
    </xf>
    <xf numFmtId="0" fontId="10" fillId="0" borderId="0" xfId="3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0" borderId="1" xfId="3" applyFont="1" applyBorder="1" applyAlignment="1">
      <alignment vertical="center"/>
    </xf>
    <xf numFmtId="1" fontId="10" fillId="0" borderId="1" xfId="3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1" xfId="3" applyFont="1" applyBorder="1" applyAlignment="1">
      <alignment horizontal="left" vertical="center"/>
    </xf>
    <xf numFmtId="0" fontId="8" fillId="0" borderId="0" xfId="0" applyFont="1"/>
    <xf numFmtId="165" fontId="10" fillId="0" borderId="0" xfId="3" applyNumberFormat="1" applyFont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2" xfId="3" applyFont="1" applyBorder="1" applyAlignment="1">
      <alignment vertical="center"/>
    </xf>
    <xf numFmtId="0" fontId="12" fillId="0" borderId="0" xfId="3" applyFont="1" applyBorder="1" applyAlignment="1">
      <alignment vertical="center"/>
    </xf>
    <xf numFmtId="0" fontId="12" fillId="0" borderId="3" xfId="3" applyFont="1" applyBorder="1" applyAlignment="1">
      <alignment vertical="center"/>
    </xf>
    <xf numFmtId="0" fontId="12" fillId="0" borderId="4" xfId="3" applyFont="1" applyBorder="1" applyAlignment="1">
      <alignment vertical="center"/>
    </xf>
    <xf numFmtId="0" fontId="12" fillId="0" borderId="5" xfId="3" applyFont="1" applyBorder="1" applyAlignment="1">
      <alignment vertical="center"/>
    </xf>
    <xf numFmtId="0" fontId="12" fillId="0" borderId="6" xfId="3" applyFont="1" applyBorder="1" applyAlignment="1">
      <alignment vertical="center"/>
    </xf>
    <xf numFmtId="0" fontId="12" fillId="0" borderId="7" xfId="3" applyFont="1" applyBorder="1" applyAlignment="1">
      <alignment vertical="center"/>
    </xf>
    <xf numFmtId="0" fontId="12" fillId="0" borderId="8" xfId="3" applyFont="1" applyBorder="1" applyAlignment="1">
      <alignment vertical="center"/>
    </xf>
    <xf numFmtId="0" fontId="12" fillId="0" borderId="9" xfId="3" applyFont="1" applyBorder="1" applyAlignment="1">
      <alignment vertical="center"/>
    </xf>
    <xf numFmtId="0" fontId="12" fillId="0" borderId="10" xfId="3" applyFont="1" applyBorder="1" applyAlignment="1">
      <alignment vertical="center"/>
    </xf>
    <xf numFmtId="0" fontId="12" fillId="0" borderId="11" xfId="3" applyFont="1" applyBorder="1" applyAlignment="1">
      <alignment vertical="center"/>
    </xf>
    <xf numFmtId="0" fontId="12" fillId="0" borderId="12" xfId="3" applyFont="1" applyBorder="1" applyAlignment="1">
      <alignment vertical="center"/>
    </xf>
    <xf numFmtId="0" fontId="12" fillId="0" borderId="13" xfId="3" applyFont="1" applyBorder="1" applyAlignment="1">
      <alignment vertical="center"/>
    </xf>
    <xf numFmtId="0" fontId="12" fillId="0" borderId="14" xfId="3" applyFont="1" applyBorder="1" applyAlignment="1">
      <alignment vertical="center"/>
    </xf>
    <xf numFmtId="0" fontId="12" fillId="0" borderId="15" xfId="3" applyFont="1" applyBorder="1" applyAlignment="1">
      <alignment vertical="center"/>
    </xf>
    <xf numFmtId="0" fontId="12" fillId="0" borderId="16" xfId="3" applyFont="1" applyBorder="1" applyAlignment="1">
      <alignment vertical="center"/>
    </xf>
    <xf numFmtId="0" fontId="12" fillId="0" borderId="17" xfId="3" applyFont="1" applyBorder="1" applyAlignment="1">
      <alignment vertical="center"/>
    </xf>
    <xf numFmtId="0" fontId="12" fillId="0" borderId="18" xfId="3" applyFont="1" applyBorder="1" applyAlignment="1">
      <alignment vertical="center"/>
    </xf>
    <xf numFmtId="0" fontId="12" fillId="0" borderId="20" xfId="3" applyFont="1" applyBorder="1" applyAlignment="1">
      <alignment vertical="center"/>
    </xf>
    <xf numFmtId="0" fontId="12" fillId="0" borderId="21" xfId="3" applyFont="1" applyBorder="1" applyAlignment="1">
      <alignment vertical="center"/>
    </xf>
    <xf numFmtId="0" fontId="12" fillId="0" borderId="22" xfId="3" applyFont="1" applyBorder="1" applyAlignment="1">
      <alignment vertical="center"/>
    </xf>
    <xf numFmtId="0" fontId="12" fillId="0" borderId="23" xfId="3" applyFont="1" applyBorder="1" applyAlignment="1">
      <alignment vertical="center"/>
    </xf>
    <xf numFmtId="0" fontId="12" fillId="0" borderId="24" xfId="3" applyFont="1" applyBorder="1" applyAlignment="1">
      <alignment vertical="center"/>
    </xf>
    <xf numFmtId="0" fontId="12" fillId="0" borderId="25" xfId="3" applyFont="1" applyBorder="1" applyAlignment="1">
      <alignment vertical="center"/>
    </xf>
    <xf numFmtId="0" fontId="12" fillId="0" borderId="26" xfId="3" applyFont="1" applyBorder="1" applyAlignment="1">
      <alignment vertical="center"/>
    </xf>
    <xf numFmtId="0" fontId="12" fillId="0" borderId="27" xfId="3" applyFont="1" applyBorder="1" applyAlignment="1">
      <alignment vertical="center"/>
    </xf>
    <xf numFmtId="0" fontId="12" fillId="0" borderId="28" xfId="3" applyFont="1" applyBorder="1" applyAlignment="1">
      <alignment vertical="center"/>
    </xf>
    <xf numFmtId="0" fontId="12" fillId="0" borderId="29" xfId="3" applyFont="1" applyBorder="1" applyAlignment="1">
      <alignment vertical="center"/>
    </xf>
    <xf numFmtId="0" fontId="12" fillId="0" borderId="30" xfId="3" applyFont="1" applyBorder="1" applyAlignment="1">
      <alignment vertical="center"/>
    </xf>
    <xf numFmtId="0" fontId="12" fillId="0" borderId="31" xfId="3" applyFont="1" applyBorder="1" applyAlignment="1">
      <alignment vertical="center"/>
    </xf>
    <xf numFmtId="0" fontId="12" fillId="0" borderId="32" xfId="3" applyFont="1" applyBorder="1" applyAlignment="1">
      <alignment vertical="center"/>
    </xf>
    <xf numFmtId="0" fontId="12" fillId="0" borderId="33" xfId="3" applyFont="1" applyBorder="1" applyAlignment="1">
      <alignment vertical="center"/>
    </xf>
    <xf numFmtId="0" fontId="12" fillId="0" borderId="34" xfId="3" applyFont="1" applyBorder="1" applyAlignment="1">
      <alignment vertical="center"/>
    </xf>
    <xf numFmtId="0" fontId="12" fillId="0" borderId="35" xfId="3" applyFont="1" applyBorder="1" applyAlignment="1">
      <alignment vertical="center"/>
    </xf>
    <xf numFmtId="0" fontId="12" fillId="0" borderId="36" xfId="3" applyFont="1" applyBorder="1" applyAlignment="1">
      <alignment vertical="center"/>
    </xf>
    <xf numFmtId="0" fontId="12" fillId="0" borderId="37" xfId="3" applyFont="1" applyBorder="1" applyAlignment="1">
      <alignment vertical="center"/>
    </xf>
    <xf numFmtId="0" fontId="12" fillId="0" borderId="38" xfId="3" applyFont="1" applyBorder="1" applyAlignment="1">
      <alignment vertical="center"/>
    </xf>
    <xf numFmtId="0" fontId="12" fillId="0" borderId="39" xfId="3" applyFont="1" applyBorder="1" applyAlignment="1">
      <alignment vertical="center"/>
    </xf>
    <xf numFmtId="0" fontId="12" fillId="0" borderId="40" xfId="3" applyFont="1" applyBorder="1" applyAlignment="1">
      <alignment vertical="center"/>
    </xf>
    <xf numFmtId="0" fontId="12" fillId="0" borderId="41" xfId="3" applyFont="1" applyBorder="1" applyAlignment="1">
      <alignment vertical="center"/>
    </xf>
    <xf numFmtId="0" fontId="12" fillId="0" borderId="42" xfId="3" applyFont="1" applyBorder="1" applyAlignment="1">
      <alignment vertical="center"/>
    </xf>
    <xf numFmtId="0" fontId="12" fillId="0" borderId="43" xfId="3" applyFont="1" applyBorder="1" applyAlignment="1">
      <alignment vertical="center"/>
    </xf>
    <xf numFmtId="0" fontId="12" fillId="0" borderId="44" xfId="3" applyFont="1" applyBorder="1" applyAlignment="1">
      <alignment vertical="center"/>
    </xf>
    <xf numFmtId="0" fontId="12" fillId="0" borderId="45" xfId="3" applyFont="1" applyBorder="1" applyAlignment="1">
      <alignment vertical="center"/>
    </xf>
    <xf numFmtId="0" fontId="12" fillId="0" borderId="46" xfId="3" applyFont="1" applyBorder="1" applyAlignment="1">
      <alignment vertical="center"/>
    </xf>
    <xf numFmtId="0" fontId="12" fillId="0" borderId="47" xfId="3" applyFont="1" applyBorder="1" applyAlignment="1">
      <alignment vertical="center"/>
    </xf>
    <xf numFmtId="0" fontId="12" fillId="0" borderId="48" xfId="3" applyFont="1" applyBorder="1" applyAlignment="1">
      <alignment vertical="center"/>
    </xf>
    <xf numFmtId="0" fontId="12" fillId="0" borderId="49" xfId="3" applyFont="1" applyBorder="1" applyAlignment="1">
      <alignment vertical="center"/>
    </xf>
    <xf numFmtId="0" fontId="12" fillId="0" borderId="50" xfId="3" applyFont="1" applyBorder="1" applyAlignment="1">
      <alignment vertical="center"/>
    </xf>
    <xf numFmtId="0" fontId="12" fillId="0" borderId="51" xfId="3" applyFont="1" applyBorder="1" applyAlignment="1">
      <alignment vertical="center"/>
    </xf>
    <xf numFmtId="0" fontId="12" fillId="0" borderId="52" xfId="3" applyFont="1" applyBorder="1" applyAlignment="1">
      <alignment vertical="center"/>
    </xf>
    <xf numFmtId="0" fontId="12" fillId="0" borderId="53" xfId="3" applyFont="1" applyBorder="1" applyAlignment="1">
      <alignment vertical="center"/>
    </xf>
    <xf numFmtId="0" fontId="12" fillId="0" borderId="19" xfId="3" applyFont="1" applyBorder="1" applyAlignment="1">
      <alignment vertical="center"/>
    </xf>
    <xf numFmtId="0" fontId="12" fillId="0" borderId="54" xfId="3" applyFont="1" applyBorder="1" applyAlignment="1">
      <alignment vertical="center"/>
    </xf>
    <xf numFmtId="0" fontId="12" fillId="0" borderId="55" xfId="3" applyFont="1" applyBorder="1" applyAlignment="1">
      <alignment vertical="center"/>
    </xf>
    <xf numFmtId="0" fontId="12" fillId="0" borderId="56" xfId="3" applyFont="1" applyBorder="1" applyAlignment="1">
      <alignment vertical="center"/>
    </xf>
    <xf numFmtId="0" fontId="12" fillId="0" borderId="57" xfId="3" applyFont="1" applyBorder="1" applyAlignment="1">
      <alignment vertical="center"/>
    </xf>
    <xf numFmtId="0" fontId="13" fillId="0" borderId="0" xfId="3" applyFont="1" applyBorder="1" applyAlignment="1">
      <alignment horizontal="center" vertical="center"/>
    </xf>
    <xf numFmtId="0" fontId="13" fillId="0" borderId="0" xfId="3" applyFont="1" applyBorder="1" applyAlignment="1">
      <alignment vertical="center"/>
    </xf>
    <xf numFmtId="0" fontId="13" fillId="0" borderId="0" xfId="3" applyFont="1" applyAlignment="1">
      <alignment vertical="center"/>
    </xf>
    <xf numFmtId="0" fontId="12" fillId="0" borderId="20" xfId="3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NumberFormat="1" applyFont="1" applyAlignment="1">
      <alignment horizontal="center" vertical="center"/>
    </xf>
    <xf numFmtId="0" fontId="7" fillId="0" borderId="1" xfId="0" pivotButton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1" xfId="0" pivotButton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/>
    <xf numFmtId="164" fontId="8" fillId="0" borderId="0" xfId="1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1" xfId="0" pivotButton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11" xfId="3" applyFont="1" applyBorder="1" applyAlignment="1">
      <alignment horizontal="center" vertical="center"/>
    </xf>
    <xf numFmtId="0" fontId="12" fillId="0" borderId="12" xfId="3" applyFont="1" applyBorder="1" applyAlignment="1">
      <alignment horizontal="center" vertical="center"/>
    </xf>
    <xf numFmtId="0" fontId="12" fillId="0" borderId="13" xfId="3" applyFont="1" applyBorder="1" applyAlignment="1">
      <alignment horizontal="center" vertical="center"/>
    </xf>
    <xf numFmtId="0" fontId="12" fillId="0" borderId="14" xfId="3" applyFont="1" applyBorder="1" applyAlignment="1">
      <alignment horizontal="center" vertical="center"/>
    </xf>
    <xf numFmtId="0" fontId="12" fillId="0" borderId="15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12" fillId="0" borderId="18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</cellXfs>
  <cellStyles count="4">
    <cellStyle name="Normal" xfId="0" builtinId="0"/>
    <cellStyle name="Normal 2" xfId="2" xr:uid="{86CE0289-EE0F-4097-8D97-33BC44CBFB91}"/>
    <cellStyle name="Normal 3" xfId="3" xr:uid="{BE3F03B4-BAAE-410D-9C22-9034C451BC89}"/>
    <cellStyle name="Porcentaje" xfId="1" builtinId="5"/>
  </cellStyles>
  <dxfs count="172"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/>
    </dxf>
    <dxf>
      <alignment horizontal="center"/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horizontal="center"/>
    </dxf>
    <dxf>
      <alignment horizontal="center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</dxfs>
  <tableStyles count="0" defaultTableStyle="TableStyleMedium2" defaultPivotStyle="PivotStyleLight16"/>
  <colors>
    <mruColors>
      <color rgb="FF09E5DB"/>
      <color rgb="FF00CC99"/>
      <color rgb="FF66FFFF"/>
      <color rgb="FF66FFCC"/>
      <color rgb="FFFF9933"/>
      <color rgb="FF00FFCC"/>
      <color rgb="FFFF6600"/>
      <color rgb="FFFF3399"/>
      <color rgb="FFFFA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[Apendice A. Resultados revision de literatura.xlsx]tipo!TablaDinámica2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bg1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2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rgbClr val="92D050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tx1">
              <a:lumMod val="50000"/>
              <a:lumOff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rgbClr val="00B0F0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rgbClr val="FF9933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5.5176727909011368E-2"/>
          <c:y val="0"/>
          <c:w val="0.60616797900262465"/>
          <c:h val="1"/>
        </c:manualLayout>
      </c:layout>
      <c:pieChart>
        <c:varyColors val="1"/>
        <c:ser>
          <c:idx val="0"/>
          <c:order val="0"/>
          <c:tx>
            <c:strRef>
              <c:f>tipo!$D$3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531-494B-8C39-C7C4300A5C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A7-492D-BF86-E6E0EF9C8C06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531-494B-8C39-C7C4300A5C02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531-494B-8C39-C7C4300A5C02}"/>
              </c:ext>
            </c:extLst>
          </c:dPt>
          <c:dPt>
            <c:idx val="4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531-494B-8C39-C7C4300A5C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DA7-492D-BF86-E6E0EF9C8C06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531-494B-8C39-C7C4300A5C02}"/>
              </c:ext>
            </c:extLst>
          </c:dPt>
          <c:dPt>
            <c:idx val="7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531-494B-8C39-C7C4300A5C02}"/>
              </c:ext>
            </c:extLst>
          </c:dPt>
          <c:dPt>
            <c:idx val="8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531-494B-8C39-C7C4300A5C0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DA7-492D-BF86-E6E0EF9C8C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tipo!$C$4:$C$14</c:f>
              <c:strCache>
                <c:ptCount val="10"/>
                <c:pt idx="0">
                  <c:v>Artículo</c:v>
                </c:pt>
                <c:pt idx="1">
                  <c:v>Capítulo de libro</c:v>
                </c:pt>
                <c:pt idx="2">
                  <c:v>Conference paper</c:v>
                </c:pt>
                <c:pt idx="3">
                  <c:v>Estándar</c:v>
                </c:pt>
                <c:pt idx="4">
                  <c:v>Libro</c:v>
                </c:pt>
                <c:pt idx="5">
                  <c:v>Patente</c:v>
                </c:pt>
                <c:pt idx="6">
                  <c:v>Reporte de Organización</c:v>
                </c:pt>
                <c:pt idx="7">
                  <c:v>Revisión (Review)</c:v>
                </c:pt>
                <c:pt idx="8">
                  <c:v>Sistema de Clasificación</c:v>
                </c:pt>
                <c:pt idx="9">
                  <c:v>Tesis doctoral o de maestría</c:v>
                </c:pt>
              </c:strCache>
            </c:strRef>
          </c:cat>
          <c:val>
            <c:numRef>
              <c:f>tipo!$D$4:$D$14</c:f>
              <c:numCache>
                <c:formatCode>General</c:formatCode>
                <c:ptCount val="10"/>
                <c:pt idx="0">
                  <c:v>208</c:v>
                </c:pt>
                <c:pt idx="1">
                  <c:v>1</c:v>
                </c:pt>
                <c:pt idx="2">
                  <c:v>75</c:v>
                </c:pt>
                <c:pt idx="3">
                  <c:v>109</c:v>
                </c:pt>
                <c:pt idx="4">
                  <c:v>3</c:v>
                </c:pt>
                <c:pt idx="5">
                  <c:v>1</c:v>
                </c:pt>
                <c:pt idx="6">
                  <c:v>19</c:v>
                </c:pt>
                <c:pt idx="7">
                  <c:v>13</c:v>
                </c:pt>
                <c:pt idx="8">
                  <c:v>91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31-494B-8C39-C7C4300A5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[Apendice A. Resultados revision de literatura.xlsx]enfoque!TablaDinámica2</c:name>
    <c:fmtId val="4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bg1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2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rgbClr val="92D050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tx1">
              <a:lumMod val="50000"/>
              <a:lumOff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rgbClr val="00B0F0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rgbClr val="FF9933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bg1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2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FF9933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rgbClr val="00B0F0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tx1">
              <a:lumMod val="50000"/>
              <a:lumOff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solidFill>
            <a:srgbClr val="92D050"/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rgbClr val="09E5DB"/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4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solidFill>
            <a:srgbClr val="92D050"/>
          </a:soli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solidFill>
            <a:schemeClr val="accent2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3"/>
        <c:spPr>
          <a:solidFill>
            <a:schemeClr val="accent5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4"/>
        <c:spPr>
          <a:solidFill>
            <a:schemeClr val="bg1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3.3588241253889893E-2"/>
          <c:y val="0"/>
          <c:w val="0.60616797900262465"/>
          <c:h val="1"/>
        </c:manualLayout>
      </c:layout>
      <c:pieChart>
        <c:varyColors val="1"/>
        <c:ser>
          <c:idx val="0"/>
          <c:order val="0"/>
          <c:tx>
            <c:strRef>
              <c:f>enfoque!$D$3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09E5D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D6-4C56-AEEE-555EBDAAC2BB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D6-4C56-AEEE-555EBDAAC2BB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D6-4C56-AEEE-555EBDAAC2BB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D6-4C56-AEEE-555EBDAAC2BB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D6-4C56-AEEE-555EBDAAC2BB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FD6-4C56-AEEE-555EBDAAC2B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FD6-4C56-AEEE-555EBDAAC2B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FD6-4C56-AEEE-555EBDAAC2B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FD6-4C56-AEEE-555EBDAAC2B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FD6-4C56-AEEE-555EBDAAC2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enfoque!$C$4:$C$10</c:f>
              <c:strCache>
                <c:ptCount val="6"/>
                <c:pt idx="0">
                  <c:v>Análisis de factores de influencia</c:v>
                </c:pt>
                <c:pt idx="1">
                  <c:v>Desarrollo de marcos de referencia o SC</c:v>
                </c:pt>
                <c:pt idx="2">
                  <c:v>Estándar internacional para el desarrollo de SC o bases de datos</c:v>
                </c:pt>
                <c:pt idx="3">
                  <c:v>Metodologías de mapeo para implementacion en SC o BIM</c:v>
                </c:pt>
                <c:pt idx="4">
                  <c:v>Revisiones de literatura y estado del arte relacionados con SC o BIM</c:v>
                </c:pt>
                <c:pt idx="5">
                  <c:v>Sistema de clasificación estructurado</c:v>
                </c:pt>
              </c:strCache>
            </c:strRef>
          </c:cat>
          <c:val>
            <c:numRef>
              <c:f>enfoque!$D$4:$D$10</c:f>
              <c:numCache>
                <c:formatCode>General</c:formatCode>
                <c:ptCount val="6"/>
                <c:pt idx="0">
                  <c:v>118</c:v>
                </c:pt>
                <c:pt idx="1">
                  <c:v>87</c:v>
                </c:pt>
                <c:pt idx="2">
                  <c:v>104</c:v>
                </c:pt>
                <c:pt idx="3">
                  <c:v>84</c:v>
                </c:pt>
                <c:pt idx="4">
                  <c:v>37</c:v>
                </c:pt>
                <c:pt idx="5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FD6-4C56-AEEE-555EBDAAC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139279670113198"/>
          <c:y val="0.17585913361174463"/>
          <c:w val="0.39449332952765015"/>
          <c:h val="0.734262694428385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[Apendice A. Resultados revision de literatura.xlsx]año!TablaDinámica2</c:name>
    <c:fmtId val="28"/>
  </c:pivotSource>
  <c:chart>
    <c:autoTitleDeleted val="1"/>
    <c:pivotFmts>
      <c:pivotFmt>
        <c:idx val="0"/>
        <c:spPr>
          <a:ln w="19050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5938496177550072E-2"/>
          <c:y val="1.4245022582721331E-2"/>
          <c:w val="0.94698919360647482"/>
          <c:h val="0.88898751562600942"/>
        </c:manualLayout>
      </c:layout>
      <c:lineChart>
        <c:grouping val="standard"/>
        <c:varyColors val="0"/>
        <c:ser>
          <c:idx val="0"/>
          <c:order val="0"/>
          <c:tx>
            <c:strRef>
              <c:f>año!$D$3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año!$C$4:$C$63</c:f>
              <c:strCache>
                <c:ptCount val="59"/>
                <c:pt idx="0">
                  <c:v>1922</c:v>
                </c:pt>
                <c:pt idx="1">
                  <c:v>1934</c:v>
                </c:pt>
                <c:pt idx="2">
                  <c:v>1947</c:v>
                </c:pt>
                <c:pt idx="3">
                  <c:v>1955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1968</c:v>
                </c:pt>
                <c:pt idx="12">
                  <c:v>1969</c:v>
                </c:pt>
                <c:pt idx="13">
                  <c:v>1970</c:v>
                </c:pt>
                <c:pt idx="14">
                  <c:v>1971</c:v>
                </c:pt>
                <c:pt idx="15">
                  <c:v>1972</c:v>
                </c:pt>
                <c:pt idx="16">
                  <c:v>1973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1983</c:v>
                </c:pt>
                <c:pt idx="21">
                  <c:v>1985</c:v>
                </c:pt>
                <c:pt idx="22">
                  <c:v>1986</c:v>
                </c:pt>
                <c:pt idx="23">
                  <c:v>1987</c:v>
                </c:pt>
                <c:pt idx="24">
                  <c:v>1988</c:v>
                </c:pt>
                <c:pt idx="25">
                  <c:v>1989</c:v>
                </c:pt>
                <c:pt idx="26">
                  <c:v>1990</c:v>
                </c:pt>
                <c:pt idx="27">
                  <c:v>1991</c:v>
                </c:pt>
                <c:pt idx="28">
                  <c:v>1992</c:v>
                </c:pt>
                <c:pt idx="29">
                  <c:v>1993</c:v>
                </c:pt>
                <c:pt idx="30">
                  <c:v>1994</c:v>
                </c:pt>
                <c:pt idx="31">
                  <c:v>1995</c:v>
                </c:pt>
                <c:pt idx="32">
                  <c:v>1996</c:v>
                </c:pt>
                <c:pt idx="33">
                  <c:v>1997</c:v>
                </c:pt>
                <c:pt idx="34">
                  <c:v>1998</c:v>
                </c:pt>
                <c:pt idx="35">
                  <c:v>1999</c:v>
                </c:pt>
                <c:pt idx="36">
                  <c:v>2000</c:v>
                </c:pt>
                <c:pt idx="37">
                  <c:v>2001</c:v>
                </c:pt>
                <c:pt idx="38">
                  <c:v>2002</c:v>
                </c:pt>
                <c:pt idx="39">
                  <c:v>2003</c:v>
                </c:pt>
                <c:pt idx="40">
                  <c:v>2004</c:v>
                </c:pt>
                <c:pt idx="41">
                  <c:v>2005</c:v>
                </c:pt>
                <c:pt idx="42">
                  <c:v>2006</c:v>
                </c:pt>
                <c:pt idx="43">
                  <c:v>2007</c:v>
                </c:pt>
                <c:pt idx="44">
                  <c:v>2008</c:v>
                </c:pt>
                <c:pt idx="45">
                  <c:v>2009</c:v>
                </c:pt>
                <c:pt idx="46">
                  <c:v>2010</c:v>
                </c:pt>
                <c:pt idx="47">
                  <c:v>2011</c:v>
                </c:pt>
                <c:pt idx="48">
                  <c:v>2012</c:v>
                </c:pt>
                <c:pt idx="49">
                  <c:v>2013</c:v>
                </c:pt>
                <c:pt idx="50">
                  <c:v>2014</c:v>
                </c:pt>
                <c:pt idx="51">
                  <c:v>2015</c:v>
                </c:pt>
                <c:pt idx="52">
                  <c:v>2016</c:v>
                </c:pt>
                <c:pt idx="53">
                  <c:v>2017</c:v>
                </c:pt>
                <c:pt idx="54">
                  <c:v>2018</c:v>
                </c:pt>
                <c:pt idx="55">
                  <c:v>2019</c:v>
                </c:pt>
                <c:pt idx="56">
                  <c:v>2020</c:v>
                </c:pt>
                <c:pt idx="57">
                  <c:v>2021</c:v>
                </c:pt>
                <c:pt idx="58">
                  <c:v>2022</c:v>
                </c:pt>
              </c:strCache>
            </c:strRef>
          </c:cat>
          <c:val>
            <c:numRef>
              <c:f>año!$D$4:$D$63</c:f>
              <c:numCache>
                <c:formatCode>General</c:formatCode>
                <c:ptCount val="5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  <c:pt idx="27">
                  <c:v>4</c:v>
                </c:pt>
                <c:pt idx="28">
                  <c:v>1</c:v>
                </c:pt>
                <c:pt idx="29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6</c:v>
                </c:pt>
                <c:pt idx="33">
                  <c:v>7</c:v>
                </c:pt>
                <c:pt idx="34">
                  <c:v>4</c:v>
                </c:pt>
                <c:pt idx="35">
                  <c:v>4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7</c:v>
                </c:pt>
                <c:pt idx="40">
                  <c:v>5</c:v>
                </c:pt>
                <c:pt idx="41">
                  <c:v>8</c:v>
                </c:pt>
                <c:pt idx="42">
                  <c:v>9</c:v>
                </c:pt>
                <c:pt idx="43">
                  <c:v>15</c:v>
                </c:pt>
                <c:pt idx="44">
                  <c:v>5</c:v>
                </c:pt>
                <c:pt idx="45">
                  <c:v>7</c:v>
                </c:pt>
                <c:pt idx="46">
                  <c:v>12</c:v>
                </c:pt>
                <c:pt idx="47">
                  <c:v>3</c:v>
                </c:pt>
                <c:pt idx="48">
                  <c:v>22</c:v>
                </c:pt>
                <c:pt idx="49">
                  <c:v>14</c:v>
                </c:pt>
                <c:pt idx="50">
                  <c:v>20</c:v>
                </c:pt>
                <c:pt idx="51">
                  <c:v>20</c:v>
                </c:pt>
                <c:pt idx="52">
                  <c:v>27</c:v>
                </c:pt>
                <c:pt idx="53">
                  <c:v>28</c:v>
                </c:pt>
                <c:pt idx="54">
                  <c:v>45</c:v>
                </c:pt>
                <c:pt idx="55">
                  <c:v>38</c:v>
                </c:pt>
                <c:pt idx="56">
                  <c:v>57</c:v>
                </c:pt>
                <c:pt idx="57">
                  <c:v>67</c:v>
                </c:pt>
                <c:pt idx="58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C-4352-A820-5C1F94A6F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48079"/>
        <c:axId val="308937679"/>
      </c:lineChart>
      <c:catAx>
        <c:axId val="308948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308937679"/>
        <c:crosses val="autoZero"/>
        <c:auto val="1"/>
        <c:lblAlgn val="ctr"/>
        <c:lblOffset val="100"/>
        <c:noMultiLvlLbl val="0"/>
      </c:catAx>
      <c:valAx>
        <c:axId val="308937679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30894807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004492287093431E-2"/>
          <c:y val="1.3300014986109998E-2"/>
          <c:w val="0.94015760544830584"/>
          <c:h val="0.68562420090719556"/>
        </c:manualLayout>
      </c:layout>
      <c:scatterChart>
        <c:scatterStyle val="lineMarker"/>
        <c:varyColors val="0"/>
        <c:ser>
          <c:idx val="0"/>
          <c:order val="0"/>
          <c:tx>
            <c:strRef>
              <c:f>tematicas!$C$2</c:f>
              <c:strCache>
                <c:ptCount val="1"/>
                <c:pt idx="0">
                  <c:v>Architectural Design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tematicas!$C$3:$C$18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16</c:v>
                </c:pt>
                <c:pt idx="6">
                  <c:v>21</c:v>
                </c:pt>
                <c:pt idx="7">
                  <c:v>27</c:v>
                </c:pt>
                <c:pt idx="8">
                  <c:v>35</c:v>
                </c:pt>
                <c:pt idx="9">
                  <c:v>42</c:v>
                </c:pt>
                <c:pt idx="10">
                  <c:v>50</c:v>
                </c:pt>
                <c:pt idx="11">
                  <c:v>64</c:v>
                </c:pt>
                <c:pt idx="12">
                  <c:v>77</c:v>
                </c:pt>
                <c:pt idx="13">
                  <c:v>97</c:v>
                </c:pt>
                <c:pt idx="14">
                  <c:v>116</c:v>
                </c:pt>
                <c:pt idx="15">
                  <c:v>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AE-40B5-88AE-8E00D5620413}"/>
            </c:ext>
          </c:extLst>
        </c:ser>
        <c:ser>
          <c:idx val="1"/>
          <c:order val="1"/>
          <c:tx>
            <c:strRef>
              <c:f>tematicas!$D$2</c:f>
              <c:strCache>
                <c:ptCount val="1"/>
                <c:pt idx="0">
                  <c:v>Construction Industry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tematicas!$D$3:$D$18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8</c:v>
                </c:pt>
                <c:pt idx="6">
                  <c:v>10</c:v>
                </c:pt>
                <c:pt idx="7">
                  <c:v>12</c:v>
                </c:pt>
                <c:pt idx="8">
                  <c:v>19</c:v>
                </c:pt>
                <c:pt idx="9">
                  <c:v>21</c:v>
                </c:pt>
                <c:pt idx="10">
                  <c:v>24</c:v>
                </c:pt>
                <c:pt idx="11">
                  <c:v>31</c:v>
                </c:pt>
                <c:pt idx="12">
                  <c:v>33</c:v>
                </c:pt>
                <c:pt idx="13">
                  <c:v>42</c:v>
                </c:pt>
                <c:pt idx="14">
                  <c:v>55</c:v>
                </c:pt>
                <c:pt idx="15">
                  <c:v>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AE-40B5-88AE-8E00D5620413}"/>
            </c:ext>
          </c:extLst>
        </c:ser>
        <c:ser>
          <c:idx val="2"/>
          <c:order val="2"/>
          <c:tx>
            <c:strRef>
              <c:f>tematicas!$E$2</c:f>
              <c:strCache>
                <c:ptCount val="1"/>
                <c:pt idx="0">
                  <c:v>Building Information Model (BIM)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tematicas!$E$3:$E$18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6</c:v>
                </c:pt>
                <c:pt idx="6">
                  <c:v>7</c:v>
                </c:pt>
                <c:pt idx="7">
                  <c:v>10</c:v>
                </c:pt>
                <c:pt idx="8">
                  <c:v>13</c:v>
                </c:pt>
                <c:pt idx="9">
                  <c:v>16</c:v>
                </c:pt>
                <c:pt idx="10">
                  <c:v>22</c:v>
                </c:pt>
                <c:pt idx="11">
                  <c:v>30</c:v>
                </c:pt>
                <c:pt idx="12">
                  <c:v>37</c:v>
                </c:pt>
                <c:pt idx="13">
                  <c:v>46</c:v>
                </c:pt>
                <c:pt idx="14">
                  <c:v>50</c:v>
                </c:pt>
                <c:pt idx="15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0AE-40B5-88AE-8E00D5620413}"/>
            </c:ext>
          </c:extLst>
        </c:ser>
        <c:ser>
          <c:idx val="3"/>
          <c:order val="3"/>
          <c:tx>
            <c:strRef>
              <c:f>tematicas!$F$2</c:f>
              <c:strCache>
                <c:ptCount val="1"/>
                <c:pt idx="0">
                  <c:v>Classification (of Information)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tematicas!$F$3:$F$18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9</c:v>
                </c:pt>
                <c:pt idx="11">
                  <c:v>14</c:v>
                </c:pt>
                <c:pt idx="12">
                  <c:v>21</c:v>
                </c:pt>
                <c:pt idx="13">
                  <c:v>29</c:v>
                </c:pt>
                <c:pt idx="14">
                  <c:v>38</c:v>
                </c:pt>
                <c:pt idx="15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0AE-40B5-88AE-8E00D5620413}"/>
            </c:ext>
          </c:extLst>
        </c:ser>
        <c:ser>
          <c:idx val="4"/>
          <c:order val="4"/>
          <c:tx>
            <c:strRef>
              <c:f>tematicas!$G$2</c:f>
              <c:strCache>
                <c:ptCount val="1"/>
                <c:pt idx="0">
                  <c:v>Life Cycle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tematicas!$G$3:$G$18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7</c:v>
                </c:pt>
                <c:pt idx="9">
                  <c:v>7</c:v>
                </c:pt>
                <c:pt idx="10">
                  <c:v>11</c:v>
                </c:pt>
                <c:pt idx="11">
                  <c:v>15</c:v>
                </c:pt>
                <c:pt idx="12">
                  <c:v>17</c:v>
                </c:pt>
                <c:pt idx="13">
                  <c:v>27</c:v>
                </c:pt>
                <c:pt idx="14">
                  <c:v>39</c:v>
                </c:pt>
                <c:pt idx="15">
                  <c:v>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0AE-40B5-88AE-8E00D5620413}"/>
            </c:ext>
          </c:extLst>
        </c:ser>
        <c:ser>
          <c:idx val="5"/>
          <c:order val="5"/>
          <c:tx>
            <c:strRef>
              <c:f>tematicas!$H$2</c:f>
              <c:strCache>
                <c:ptCount val="1"/>
                <c:pt idx="0">
                  <c:v>Classification System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tematicas!$H$3:$H$18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10</c:v>
                </c:pt>
                <c:pt idx="10">
                  <c:v>16</c:v>
                </c:pt>
                <c:pt idx="11">
                  <c:v>20</c:v>
                </c:pt>
                <c:pt idx="12">
                  <c:v>26</c:v>
                </c:pt>
                <c:pt idx="13">
                  <c:v>31</c:v>
                </c:pt>
                <c:pt idx="14">
                  <c:v>37</c:v>
                </c:pt>
                <c:pt idx="15">
                  <c:v>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0AE-40B5-88AE-8E00D5620413}"/>
            </c:ext>
          </c:extLst>
        </c:ser>
        <c:ser>
          <c:idx val="6"/>
          <c:order val="6"/>
          <c:tx>
            <c:strRef>
              <c:f>tematicas!$I$2</c:f>
              <c:strCache>
                <c:ptCount val="1"/>
                <c:pt idx="0">
                  <c:v>Project Management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tematicas!$I$3:$I$18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9</c:v>
                </c:pt>
                <c:pt idx="9">
                  <c:v>9</c:v>
                </c:pt>
                <c:pt idx="10">
                  <c:v>11</c:v>
                </c:pt>
                <c:pt idx="11">
                  <c:v>15</c:v>
                </c:pt>
                <c:pt idx="12">
                  <c:v>18</c:v>
                </c:pt>
                <c:pt idx="13">
                  <c:v>24</c:v>
                </c:pt>
                <c:pt idx="14">
                  <c:v>36</c:v>
                </c:pt>
                <c:pt idx="15">
                  <c:v>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0AE-40B5-88AE-8E00D5620413}"/>
            </c:ext>
          </c:extLst>
        </c:ser>
        <c:ser>
          <c:idx val="7"/>
          <c:order val="7"/>
          <c:tx>
            <c:strRef>
              <c:f>tematicas!$J$2</c:f>
              <c:strCache>
                <c:ptCount val="1"/>
                <c:pt idx="0">
                  <c:v>Information Management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tematicas!$J$3:$J$18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10</c:v>
                </c:pt>
                <c:pt idx="11">
                  <c:v>13</c:v>
                </c:pt>
                <c:pt idx="12">
                  <c:v>15</c:v>
                </c:pt>
                <c:pt idx="13">
                  <c:v>20</c:v>
                </c:pt>
                <c:pt idx="14">
                  <c:v>29</c:v>
                </c:pt>
                <c:pt idx="15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0AE-40B5-88AE-8E00D5620413}"/>
            </c:ext>
          </c:extLst>
        </c:ser>
        <c:ser>
          <c:idx val="8"/>
          <c:order val="8"/>
          <c:tx>
            <c:strRef>
              <c:f>tematicas!$K$2</c:f>
              <c:strCache>
                <c:ptCount val="1"/>
                <c:pt idx="0">
                  <c:v>Building Information Modelling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tematicas!$K$3:$K$18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10</c:v>
                </c:pt>
                <c:pt idx="12">
                  <c:v>12</c:v>
                </c:pt>
                <c:pt idx="13">
                  <c:v>19</c:v>
                </c:pt>
                <c:pt idx="14">
                  <c:v>26</c:v>
                </c:pt>
                <c:pt idx="15">
                  <c:v>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0AE-40B5-88AE-8E00D5620413}"/>
            </c:ext>
          </c:extLst>
        </c:ser>
        <c:ser>
          <c:idx val="9"/>
          <c:order val="9"/>
          <c:tx>
            <c:strRef>
              <c:f>tematicas!$L$2</c:f>
              <c:strCache>
                <c:ptCount val="1"/>
                <c:pt idx="0">
                  <c:v>Information Theory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tematicas!$B$3:$B$18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tematicas!$L$3:$L$18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5</c:v>
                </c:pt>
                <c:pt idx="11">
                  <c:v>10</c:v>
                </c:pt>
                <c:pt idx="12">
                  <c:v>14</c:v>
                </c:pt>
                <c:pt idx="13">
                  <c:v>20</c:v>
                </c:pt>
                <c:pt idx="14">
                  <c:v>27</c:v>
                </c:pt>
                <c:pt idx="15">
                  <c:v>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0AE-40B5-88AE-8E00D5620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003007"/>
        <c:axId val="576991359"/>
      </c:scatterChart>
      <c:valAx>
        <c:axId val="577003007"/>
        <c:scaling>
          <c:orientation val="minMax"/>
          <c:max val="2022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76991359"/>
        <c:crosses val="autoZero"/>
        <c:crossBetween val="midCat"/>
      </c:valAx>
      <c:valAx>
        <c:axId val="576991359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77003007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65879265091854E-2"/>
          <c:y val="0.78852926021870096"/>
          <c:w val="0.91240157480314965"/>
          <c:h val="0.19280096377205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fuentes!$C$3:$C$22</c:f>
              <c:strCache>
                <c:ptCount val="20"/>
                <c:pt idx="0">
                  <c:v>Automation in Construction</c:v>
                </c:pt>
                <c:pt idx="1">
                  <c:v>Journal of Information Technology in Construction</c:v>
                </c:pt>
                <c:pt idx="2">
                  <c:v>Engineering Construction and Architectural Management</c:v>
                </c:pt>
                <c:pt idx="3">
                  <c:v>Sustainability (Switzerland)</c:v>
                </c:pt>
                <c:pt idx="4">
                  <c:v>Buildings</c:v>
                </c:pt>
                <c:pt idx="5">
                  <c:v>Construction Innovation</c:v>
                </c:pt>
                <c:pt idx="6">
                  <c:v>Applied Sciences (Switzerland)</c:v>
                </c:pt>
                <c:pt idx="7">
                  <c:v>IOP Conference Series: Earth and Environmental Science</c:v>
                </c:pt>
                <c:pt idx="8">
                  <c:v>AACE International Transactions</c:v>
                </c:pt>
                <c:pt idx="9">
                  <c:v>Advanced Engineering Informatics</c:v>
                </c:pt>
                <c:pt idx="10">
                  <c:v>Construction Management and Economics</c:v>
                </c:pt>
                <c:pt idx="11">
                  <c:v>E3S Web of Conferences</c:v>
                </c:pt>
                <c:pt idx="12">
                  <c:v>Ework and Ebusiness in Architecture Engineering and Construction 2012</c:v>
                </c:pt>
                <c:pt idx="13">
                  <c:v>International Journal of Construction Management</c:v>
                </c:pt>
                <c:pt idx="14">
                  <c:v>Annals of the Photogrammetry Remote Sensing and Spatial Information Sciences</c:v>
                </c:pt>
                <c:pt idx="15">
                  <c:v>Journal of Building Engineering</c:v>
                </c:pt>
                <c:pt idx="16">
                  <c:v>Lecture Notes in Computer Science</c:v>
                </c:pt>
                <c:pt idx="17">
                  <c:v>Advances in Civil Engineering</c:v>
                </c:pt>
                <c:pt idx="18">
                  <c:v>Congress on Computing in Civil Engineering Proceedings</c:v>
                </c:pt>
                <c:pt idx="19">
                  <c:v>Construction Research Congress 2018: Construction Information Technology</c:v>
                </c:pt>
              </c:strCache>
            </c:strRef>
          </c:cat>
          <c:val>
            <c:numRef>
              <c:f>fuentes!$D$3:$D$22</c:f>
              <c:numCache>
                <c:formatCode>0</c:formatCode>
                <c:ptCount val="20"/>
                <c:pt idx="0">
                  <c:v>24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7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0D-4D81-ABE0-A1DF0207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5753711"/>
        <c:axId val="625757039"/>
      </c:barChart>
      <c:catAx>
        <c:axId val="62575371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5757039"/>
        <c:crosses val="autoZero"/>
        <c:auto val="1"/>
        <c:lblAlgn val="ctr"/>
        <c:lblOffset val="100"/>
        <c:noMultiLvlLbl val="0"/>
      </c:catAx>
      <c:valAx>
        <c:axId val="625757039"/>
        <c:scaling>
          <c:orientation val="minMax"/>
          <c:max val="2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5753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01264785607021E-2"/>
          <c:y val="1.1774259033698742E-2"/>
          <c:w val="0.94792985036410504"/>
          <c:h val="0.72184610884537537"/>
        </c:manualLayout>
      </c:layout>
      <c:scatterChart>
        <c:scatterStyle val="lineMarker"/>
        <c:varyColors val="0"/>
        <c:ser>
          <c:idx val="0"/>
          <c:order val="0"/>
          <c:tx>
            <c:strRef>
              <c:f>acumulado!$C$2</c:f>
              <c:strCache>
                <c:ptCount val="1"/>
                <c:pt idx="0">
                  <c:v>Automation in Construction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acumulado!$C$3:$C$18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11</c:v>
                </c:pt>
                <c:pt idx="12">
                  <c:v>14</c:v>
                </c:pt>
                <c:pt idx="13">
                  <c:v>16</c:v>
                </c:pt>
                <c:pt idx="14">
                  <c:v>22</c:v>
                </c:pt>
                <c:pt idx="15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B2-44FE-ADF9-74BF464B143E}"/>
            </c:ext>
          </c:extLst>
        </c:ser>
        <c:ser>
          <c:idx val="1"/>
          <c:order val="1"/>
          <c:tx>
            <c:strRef>
              <c:f>acumulado!$D$2</c:f>
              <c:strCache>
                <c:ptCount val="1"/>
                <c:pt idx="0">
                  <c:v>Journal of Information Technology in Construction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acumulado!$D$3:$D$18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6</c:v>
                </c:pt>
                <c:pt idx="14">
                  <c:v>10</c:v>
                </c:pt>
                <c:pt idx="15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B2-44FE-ADF9-74BF464B143E}"/>
            </c:ext>
          </c:extLst>
        </c:ser>
        <c:ser>
          <c:idx val="2"/>
          <c:order val="2"/>
          <c:tx>
            <c:strRef>
              <c:f>acumulado!$E$2</c:f>
              <c:strCache>
                <c:ptCount val="1"/>
                <c:pt idx="0">
                  <c:v>Engineering, Construction and Architectural Management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acumulado!$E$3:$E$18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8</c:v>
                </c:pt>
                <c:pt idx="15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FB2-44FE-ADF9-74BF464B143E}"/>
            </c:ext>
          </c:extLst>
        </c:ser>
        <c:ser>
          <c:idx val="3"/>
          <c:order val="3"/>
          <c:tx>
            <c:strRef>
              <c:f>acumulado!$F$2</c:f>
              <c:strCache>
                <c:ptCount val="1"/>
                <c:pt idx="0">
                  <c:v>Sustainability (Switzerland)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acumulado!$F$3:$F$18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7</c:v>
                </c:pt>
                <c:pt idx="15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FB2-44FE-ADF9-74BF464B143E}"/>
            </c:ext>
          </c:extLst>
        </c:ser>
        <c:ser>
          <c:idx val="4"/>
          <c:order val="4"/>
          <c:tx>
            <c:strRef>
              <c:f>acumulado!$G$2</c:f>
              <c:strCache>
                <c:ptCount val="1"/>
                <c:pt idx="0">
                  <c:v>Buildings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acumulado!$G$3:$G$18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6</c:v>
                </c:pt>
                <c:pt idx="15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FB2-44FE-ADF9-74BF464B143E}"/>
            </c:ext>
          </c:extLst>
        </c:ser>
        <c:ser>
          <c:idx val="5"/>
          <c:order val="5"/>
          <c:tx>
            <c:strRef>
              <c:f>acumulado!$H$2</c:f>
              <c:strCache>
                <c:ptCount val="1"/>
                <c:pt idx="0">
                  <c:v>Construction Innovation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acumulado!$H$3:$H$18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6</c:v>
                </c:pt>
                <c:pt idx="15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FB2-44FE-ADF9-74BF464B143E}"/>
            </c:ext>
          </c:extLst>
        </c:ser>
        <c:ser>
          <c:idx val="6"/>
          <c:order val="6"/>
          <c:tx>
            <c:strRef>
              <c:f>acumulado!$I$2</c:f>
              <c:strCache>
                <c:ptCount val="1"/>
                <c:pt idx="0">
                  <c:v>Applied Sciences (Switzerland)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acumulado!$I$3:$I$18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6</c:v>
                </c:pt>
                <c:pt idx="15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FB2-44FE-ADF9-74BF464B143E}"/>
            </c:ext>
          </c:extLst>
        </c:ser>
        <c:ser>
          <c:idx val="7"/>
          <c:order val="7"/>
          <c:tx>
            <c:strRef>
              <c:f>acumulado!$J$2</c:f>
              <c:strCache>
                <c:ptCount val="1"/>
                <c:pt idx="0">
                  <c:v>IOP Conference Series: Earth and Environmental Science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acumulado!$J$3:$J$18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4</c:v>
                </c:pt>
                <c:pt idx="14">
                  <c:v>6</c:v>
                </c:pt>
                <c:pt idx="15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FB2-44FE-ADF9-74BF464B143E}"/>
            </c:ext>
          </c:extLst>
        </c:ser>
        <c:ser>
          <c:idx val="8"/>
          <c:order val="8"/>
          <c:tx>
            <c:strRef>
              <c:f>acumulado!$K$2</c:f>
              <c:strCache>
                <c:ptCount val="1"/>
                <c:pt idx="0">
                  <c:v>AACE International Transactions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acumulado!$K$3:$K$18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FB2-44FE-ADF9-74BF464B143E}"/>
            </c:ext>
          </c:extLst>
        </c:ser>
        <c:ser>
          <c:idx val="9"/>
          <c:order val="9"/>
          <c:tx>
            <c:strRef>
              <c:f>acumulado!$L$2</c:f>
              <c:strCache>
                <c:ptCount val="1"/>
                <c:pt idx="0">
                  <c:v>Advanced Engineering Informatics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acumulado!$B$3:$B$18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xVal>
          <c:yVal>
            <c:numRef>
              <c:f>acumulado!$L$3:$L$18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5</c:v>
                </c:pt>
                <c:pt idx="15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FB2-44FE-ADF9-74BF464B1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623855"/>
        <c:axId val="625622191"/>
      </c:scatterChart>
      <c:valAx>
        <c:axId val="625623855"/>
        <c:scaling>
          <c:orientation val="minMax"/>
          <c:max val="2022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5622191"/>
        <c:crosses val="autoZero"/>
        <c:crossBetween val="midCat"/>
      </c:valAx>
      <c:valAx>
        <c:axId val="625622191"/>
        <c:scaling>
          <c:orientation val="minMax"/>
          <c:max val="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5623855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66643563106302"/>
          <c:y val="0.79879568463425366"/>
          <c:w val="0.80977312841012572"/>
          <c:h val="0.186802879304437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citas!$C$2</c:f>
              <c:strCache>
                <c:ptCount val="1"/>
                <c:pt idx="0">
                  <c:v>Total citaciones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citas!$B$3:$B$22</c:f>
              <c:strCache>
                <c:ptCount val="20"/>
                <c:pt idx="0">
                  <c:v>Corea</c:v>
                </c:pt>
                <c:pt idx="1">
                  <c:v>USA</c:v>
                </c:pt>
                <c:pt idx="2">
                  <c:v>China</c:v>
                </c:pt>
                <c:pt idx="3">
                  <c:v>Australia</c:v>
                </c:pt>
                <c:pt idx="4">
                  <c:v>Reino Unido</c:v>
                </c:pt>
                <c:pt idx="5">
                  <c:v>Austria</c:v>
                </c:pt>
                <c:pt idx="6">
                  <c:v>Portugal</c:v>
                </c:pt>
                <c:pt idx="7">
                  <c:v>Paises Bajos</c:v>
                </c:pt>
                <c:pt idx="8">
                  <c:v>España</c:v>
                </c:pt>
                <c:pt idx="9">
                  <c:v>Israel</c:v>
                </c:pt>
                <c:pt idx="10">
                  <c:v>Iraq</c:v>
                </c:pt>
                <c:pt idx="11">
                  <c:v>Suecia</c:v>
                </c:pt>
                <c:pt idx="12">
                  <c:v>Suráfrica</c:v>
                </c:pt>
                <c:pt idx="13">
                  <c:v>Alemania</c:v>
                </c:pt>
                <c:pt idx="14">
                  <c:v>Hong Kong</c:v>
                </c:pt>
                <c:pt idx="15">
                  <c:v>Grecia</c:v>
                </c:pt>
                <c:pt idx="16">
                  <c:v>Finlandia</c:v>
                </c:pt>
                <c:pt idx="17">
                  <c:v>Canada</c:v>
                </c:pt>
                <c:pt idx="18">
                  <c:v>Singapur</c:v>
                </c:pt>
                <c:pt idx="19">
                  <c:v>Nueva Zelanda</c:v>
                </c:pt>
              </c:strCache>
            </c:strRef>
          </c:cat>
          <c:val>
            <c:numRef>
              <c:f>citas!$C$3:$C$22</c:f>
              <c:numCache>
                <c:formatCode>0</c:formatCode>
                <c:ptCount val="20"/>
                <c:pt idx="0">
                  <c:v>445</c:v>
                </c:pt>
                <c:pt idx="1">
                  <c:v>333</c:v>
                </c:pt>
                <c:pt idx="2">
                  <c:v>321</c:v>
                </c:pt>
                <c:pt idx="3">
                  <c:v>246</c:v>
                </c:pt>
                <c:pt idx="4">
                  <c:v>233</c:v>
                </c:pt>
                <c:pt idx="5">
                  <c:v>115</c:v>
                </c:pt>
                <c:pt idx="6">
                  <c:v>75</c:v>
                </c:pt>
                <c:pt idx="7">
                  <c:v>53</c:v>
                </c:pt>
                <c:pt idx="8">
                  <c:v>53</c:v>
                </c:pt>
                <c:pt idx="9">
                  <c:v>48</c:v>
                </c:pt>
                <c:pt idx="10">
                  <c:v>47</c:v>
                </c:pt>
                <c:pt idx="11">
                  <c:v>35</c:v>
                </c:pt>
                <c:pt idx="12">
                  <c:v>30</c:v>
                </c:pt>
                <c:pt idx="13">
                  <c:v>29</c:v>
                </c:pt>
                <c:pt idx="14">
                  <c:v>28</c:v>
                </c:pt>
                <c:pt idx="15">
                  <c:v>21</c:v>
                </c:pt>
                <c:pt idx="16">
                  <c:v>18</c:v>
                </c:pt>
                <c:pt idx="17">
                  <c:v>17</c:v>
                </c:pt>
                <c:pt idx="18">
                  <c:v>14</c:v>
                </c:pt>
                <c:pt idx="19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C-4178-85F1-39DBDB33F3DB}"/>
            </c:ext>
          </c:extLst>
        </c:ser>
        <c:ser>
          <c:idx val="1"/>
          <c:order val="1"/>
          <c:tx>
            <c:strRef>
              <c:f>citas!$D$2</c:f>
              <c:strCache>
                <c:ptCount val="1"/>
                <c:pt idx="0">
                  <c:v>Promedio de citas por artículo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citas!$B$3:$B$22</c:f>
              <c:strCache>
                <c:ptCount val="20"/>
                <c:pt idx="0">
                  <c:v>Corea</c:v>
                </c:pt>
                <c:pt idx="1">
                  <c:v>USA</c:v>
                </c:pt>
                <c:pt idx="2">
                  <c:v>China</c:v>
                </c:pt>
                <c:pt idx="3">
                  <c:v>Australia</c:v>
                </c:pt>
                <c:pt idx="4">
                  <c:v>Reino Unido</c:v>
                </c:pt>
                <c:pt idx="5">
                  <c:v>Austria</c:v>
                </c:pt>
                <c:pt idx="6">
                  <c:v>Portugal</c:v>
                </c:pt>
                <c:pt idx="7">
                  <c:v>Paises Bajos</c:v>
                </c:pt>
                <c:pt idx="8">
                  <c:v>España</c:v>
                </c:pt>
                <c:pt idx="9">
                  <c:v>Israel</c:v>
                </c:pt>
                <c:pt idx="10">
                  <c:v>Iraq</c:v>
                </c:pt>
                <c:pt idx="11">
                  <c:v>Suecia</c:v>
                </c:pt>
                <c:pt idx="12">
                  <c:v>Suráfrica</c:v>
                </c:pt>
                <c:pt idx="13">
                  <c:v>Alemania</c:v>
                </c:pt>
                <c:pt idx="14">
                  <c:v>Hong Kong</c:v>
                </c:pt>
                <c:pt idx="15">
                  <c:v>Grecia</c:v>
                </c:pt>
                <c:pt idx="16">
                  <c:v>Finlandia</c:v>
                </c:pt>
                <c:pt idx="17">
                  <c:v>Canada</c:v>
                </c:pt>
                <c:pt idx="18">
                  <c:v>Singapur</c:v>
                </c:pt>
                <c:pt idx="19">
                  <c:v>Nueva Zelanda</c:v>
                </c:pt>
              </c:strCache>
            </c:strRef>
          </c:cat>
          <c:val>
            <c:numRef>
              <c:f>citas!$D$3:$D$22</c:f>
              <c:numCache>
                <c:formatCode>0.0</c:formatCode>
                <c:ptCount val="20"/>
                <c:pt idx="0">
                  <c:v>14.35</c:v>
                </c:pt>
                <c:pt idx="1">
                  <c:v>16.649999999999999</c:v>
                </c:pt>
                <c:pt idx="2">
                  <c:v>18.88</c:v>
                </c:pt>
                <c:pt idx="3">
                  <c:v>18.920000000000002</c:v>
                </c:pt>
                <c:pt idx="4">
                  <c:v>15.53</c:v>
                </c:pt>
                <c:pt idx="5">
                  <c:v>38.33</c:v>
                </c:pt>
                <c:pt idx="6">
                  <c:v>18.75</c:v>
                </c:pt>
                <c:pt idx="7">
                  <c:v>26.5</c:v>
                </c:pt>
                <c:pt idx="8">
                  <c:v>6.62</c:v>
                </c:pt>
                <c:pt idx="9">
                  <c:v>48</c:v>
                </c:pt>
                <c:pt idx="10">
                  <c:v>47</c:v>
                </c:pt>
                <c:pt idx="11">
                  <c:v>8.75</c:v>
                </c:pt>
                <c:pt idx="12">
                  <c:v>30</c:v>
                </c:pt>
                <c:pt idx="13">
                  <c:v>7.25</c:v>
                </c:pt>
                <c:pt idx="14">
                  <c:v>9.33</c:v>
                </c:pt>
                <c:pt idx="15">
                  <c:v>21</c:v>
                </c:pt>
                <c:pt idx="16">
                  <c:v>9</c:v>
                </c:pt>
                <c:pt idx="17">
                  <c:v>3.4</c:v>
                </c:pt>
                <c:pt idx="18">
                  <c:v>14</c:v>
                </c:pt>
                <c:pt idx="19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C-4178-85F1-39DBDB33F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757455"/>
        <c:axId val="625753295"/>
      </c:lineChart>
      <c:catAx>
        <c:axId val="625757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5753295"/>
        <c:crosses val="autoZero"/>
        <c:auto val="1"/>
        <c:lblAlgn val="ctr"/>
        <c:lblOffset val="100"/>
        <c:noMultiLvlLbl val="0"/>
      </c:catAx>
      <c:valAx>
        <c:axId val="625753295"/>
        <c:scaling>
          <c:orientation val="minMax"/>
          <c:max val="4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5757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12988</xdr:colOff>
      <xdr:row>9</xdr:row>
      <xdr:rowOff>117762</xdr:rowOff>
    </xdr:from>
    <xdr:to>
      <xdr:col>13</xdr:col>
      <xdr:colOff>77931</xdr:colOff>
      <xdr:row>27</xdr:row>
      <xdr:rowOff>77930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CD2F7B-423F-4E28-BA93-BBAA2C508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12988</xdr:colOff>
      <xdr:row>9</xdr:row>
      <xdr:rowOff>117762</xdr:rowOff>
    </xdr:from>
    <xdr:to>
      <xdr:col>13</xdr:col>
      <xdr:colOff>675409</xdr:colOff>
      <xdr:row>27</xdr:row>
      <xdr:rowOff>77930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F8C1C9-9CFF-4A4C-B3F4-359E61491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519546</xdr:colOff>
      <xdr:row>7</xdr:row>
      <xdr:rowOff>60614</xdr:rowOff>
    </xdr:from>
    <xdr:to>
      <xdr:col>16</xdr:col>
      <xdr:colOff>320387</xdr:colOff>
      <xdr:row>34</xdr:row>
      <xdr:rowOff>60613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D12F52-C07B-4FBA-931E-E0D54CD003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304799</xdr:colOff>
      <xdr:row>22</xdr:row>
      <xdr:rowOff>23811</xdr:rowOff>
    </xdr:from>
    <xdr:to>
      <xdr:col>12</xdr:col>
      <xdr:colOff>295274</xdr:colOff>
      <xdr:row>51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1314B4-C52A-4401-AE72-AB343211B6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303068</xdr:colOff>
      <xdr:row>3</xdr:row>
      <xdr:rowOff>95249</xdr:rowOff>
    </xdr:from>
    <xdr:to>
      <xdr:col>17</xdr:col>
      <xdr:colOff>534266</xdr:colOff>
      <xdr:row>27</xdr:row>
      <xdr:rowOff>112568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8FF8EF-D4FF-4605-9C02-135305621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23</xdr:row>
      <xdr:rowOff>23811</xdr:rowOff>
    </xdr:from>
    <xdr:to>
      <xdr:col>11</xdr:col>
      <xdr:colOff>409575</xdr:colOff>
      <xdr:row>55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08EB6D-2075-411D-86D9-18888B165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304799</xdr:colOff>
      <xdr:row>1</xdr:row>
      <xdr:rowOff>333375</xdr:rowOff>
    </xdr:from>
    <xdr:to>
      <xdr:col>15</xdr:col>
      <xdr:colOff>504824</xdr:colOff>
      <xdr:row>30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4FAF69-64D2-406B-8687-711F013A8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628649</xdr:colOff>
      <xdr:row>2</xdr:row>
      <xdr:rowOff>57149</xdr:rowOff>
    </xdr:from>
    <xdr:to>
      <xdr:col>11</xdr:col>
      <xdr:colOff>453402</xdr:colOff>
      <xdr:row>18</xdr:row>
      <xdr:rowOff>9524</xdr:rowOff>
    </xdr:to>
    <xdr:pic>
      <xdr:nvPicPr>
        <xdr:cNvPr id="3" name="Imagen 2" descr="Escala de tiempo&#10;&#10;Descripción generada automáticamente">
          <a:extLst>
            <a:ext uri="{FF2B5EF4-FFF2-40B4-BE49-F238E27FC236}">
              <a16:creationId xmlns:a16="http://schemas.microsoft.com/office/drawing/2014/main" id="{992DACFA-8041-4800-B8EE-DE230289D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49" y="438149"/>
          <a:ext cx="8206753" cy="30003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3</xdr:row>
      <xdr:rowOff>20484</xdr:rowOff>
    </xdr:from>
    <xdr:to>
      <xdr:col>26</xdr:col>
      <xdr:colOff>49677</xdr:colOff>
      <xdr:row>43</xdr:row>
      <xdr:rowOff>110141</xdr:rowOff>
    </xdr:to>
    <xdr:grpSp>
      <xdr:nvGrpSpPr>
        <xdr:cNvPr id="96" name="Grupo 95">
          <a:extLst>
            <a:ext uri="{FF2B5EF4-FFF2-40B4-BE49-F238E27FC236}">
              <a16:creationId xmlns:a16="http://schemas.microsoft.com/office/drawing/2014/main" id="{A54E0BC8-B7C6-4BA8-BC23-1648F14ACC91}"/>
            </a:ext>
          </a:extLst>
        </xdr:cNvPr>
        <xdr:cNvGrpSpPr/>
      </xdr:nvGrpSpPr>
      <xdr:grpSpPr>
        <a:xfrm>
          <a:off x="3171826" y="477684"/>
          <a:ext cx="5078876" cy="6185657"/>
          <a:chOff x="2987233" y="489616"/>
          <a:chExt cx="4995056" cy="6185657"/>
        </a:xfrm>
      </xdr:grpSpPr>
      <xdr:cxnSp macro="">
        <xdr:nvCxnSpPr>
          <xdr:cNvPr id="97" name="Conector recto 96">
            <a:extLst>
              <a:ext uri="{FF2B5EF4-FFF2-40B4-BE49-F238E27FC236}">
                <a16:creationId xmlns:a16="http://schemas.microsoft.com/office/drawing/2014/main" id="{37460C8A-BE51-4C0C-8F9D-9D9005F26E3B}"/>
              </a:ext>
            </a:extLst>
          </xdr:cNvPr>
          <xdr:cNvCxnSpPr/>
        </xdr:nvCxnSpPr>
        <xdr:spPr>
          <a:xfrm>
            <a:off x="7485739" y="536789"/>
            <a:ext cx="440163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Conector recto 97">
            <a:extLst>
              <a:ext uri="{FF2B5EF4-FFF2-40B4-BE49-F238E27FC236}">
                <a16:creationId xmlns:a16="http://schemas.microsoft.com/office/drawing/2014/main" id="{DB9A97FE-98C6-4ED3-9857-B4C30921AE78}"/>
              </a:ext>
            </a:extLst>
          </xdr:cNvPr>
          <xdr:cNvCxnSpPr/>
        </xdr:nvCxnSpPr>
        <xdr:spPr>
          <a:xfrm>
            <a:off x="7484509" y="683049"/>
            <a:ext cx="449688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Conector recto 98">
            <a:extLst>
              <a:ext uri="{FF2B5EF4-FFF2-40B4-BE49-F238E27FC236}">
                <a16:creationId xmlns:a16="http://schemas.microsoft.com/office/drawing/2014/main" id="{D3B07527-AF04-40D1-9150-B087C861142B}"/>
              </a:ext>
            </a:extLst>
          </xdr:cNvPr>
          <xdr:cNvCxnSpPr/>
        </xdr:nvCxnSpPr>
        <xdr:spPr>
          <a:xfrm>
            <a:off x="7483279" y="840366"/>
            <a:ext cx="449688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Conector recto 99">
            <a:extLst>
              <a:ext uri="{FF2B5EF4-FFF2-40B4-BE49-F238E27FC236}">
                <a16:creationId xmlns:a16="http://schemas.microsoft.com/office/drawing/2014/main" id="{106D3688-E6AB-449E-855A-5783AE95915C}"/>
              </a:ext>
            </a:extLst>
          </xdr:cNvPr>
          <xdr:cNvCxnSpPr/>
        </xdr:nvCxnSpPr>
        <xdr:spPr>
          <a:xfrm>
            <a:off x="7478609" y="1146392"/>
            <a:ext cx="450057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Conector recto 100">
            <a:extLst>
              <a:ext uri="{FF2B5EF4-FFF2-40B4-BE49-F238E27FC236}">
                <a16:creationId xmlns:a16="http://schemas.microsoft.com/office/drawing/2014/main" id="{59ED8ED3-80DB-4625-BCDB-AAE353B37234}"/>
              </a:ext>
            </a:extLst>
          </xdr:cNvPr>
          <xdr:cNvCxnSpPr/>
        </xdr:nvCxnSpPr>
        <xdr:spPr>
          <a:xfrm>
            <a:off x="6130659" y="1294488"/>
            <a:ext cx="1799856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Conector recto 101">
            <a:extLst>
              <a:ext uri="{FF2B5EF4-FFF2-40B4-BE49-F238E27FC236}">
                <a16:creationId xmlns:a16="http://schemas.microsoft.com/office/drawing/2014/main" id="{1C809791-F44C-4A88-8F7E-2D683F207208}"/>
              </a:ext>
            </a:extLst>
          </xdr:cNvPr>
          <xdr:cNvCxnSpPr/>
        </xdr:nvCxnSpPr>
        <xdr:spPr>
          <a:xfrm>
            <a:off x="6135944" y="1450583"/>
            <a:ext cx="1801392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Conector recto 102">
            <a:extLst>
              <a:ext uri="{FF2B5EF4-FFF2-40B4-BE49-F238E27FC236}">
                <a16:creationId xmlns:a16="http://schemas.microsoft.com/office/drawing/2014/main" id="{4C4E0F56-2CAB-4D3C-BC7A-37BD27F8E6B2}"/>
              </a:ext>
            </a:extLst>
          </xdr:cNvPr>
          <xdr:cNvCxnSpPr/>
        </xdr:nvCxnSpPr>
        <xdr:spPr>
          <a:xfrm>
            <a:off x="6131274" y="1604825"/>
            <a:ext cx="1801761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Conector recto 103">
            <a:extLst>
              <a:ext uri="{FF2B5EF4-FFF2-40B4-BE49-F238E27FC236}">
                <a16:creationId xmlns:a16="http://schemas.microsoft.com/office/drawing/2014/main" id="{2C6E71C4-A82C-4BA2-A0C2-8DDB2BC2DC7A}"/>
              </a:ext>
            </a:extLst>
          </xdr:cNvPr>
          <xdr:cNvCxnSpPr/>
        </xdr:nvCxnSpPr>
        <xdr:spPr>
          <a:xfrm>
            <a:off x="6136497" y="1755997"/>
            <a:ext cx="1791868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" name="Conector recto 104">
            <a:extLst>
              <a:ext uri="{FF2B5EF4-FFF2-40B4-BE49-F238E27FC236}">
                <a16:creationId xmlns:a16="http://schemas.microsoft.com/office/drawing/2014/main" id="{7AB57C85-0A61-466A-A12F-2BCD074127B3}"/>
              </a:ext>
            </a:extLst>
          </xdr:cNvPr>
          <xdr:cNvCxnSpPr/>
        </xdr:nvCxnSpPr>
        <xdr:spPr>
          <a:xfrm>
            <a:off x="6577167" y="1910239"/>
            <a:ext cx="1359555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Conector recto 105">
            <a:extLst>
              <a:ext uri="{FF2B5EF4-FFF2-40B4-BE49-F238E27FC236}">
                <a16:creationId xmlns:a16="http://schemas.microsoft.com/office/drawing/2014/main" id="{D2265918-4624-4EB5-9563-D69CD70A8D91}"/>
              </a:ext>
            </a:extLst>
          </xdr:cNvPr>
          <xdr:cNvCxnSpPr/>
        </xdr:nvCxnSpPr>
        <xdr:spPr>
          <a:xfrm>
            <a:off x="6585328" y="2065097"/>
            <a:ext cx="1345187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" name="Conector recto 106">
            <a:extLst>
              <a:ext uri="{FF2B5EF4-FFF2-40B4-BE49-F238E27FC236}">
                <a16:creationId xmlns:a16="http://schemas.microsoft.com/office/drawing/2014/main" id="{E17CC049-DBFA-428B-B7B3-684FA78242C7}"/>
              </a:ext>
            </a:extLst>
          </xdr:cNvPr>
          <xdr:cNvCxnSpPr/>
        </xdr:nvCxnSpPr>
        <xdr:spPr>
          <a:xfrm>
            <a:off x="6585523" y="2212783"/>
            <a:ext cx="1347092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" name="Conector recto 107">
            <a:extLst>
              <a:ext uri="{FF2B5EF4-FFF2-40B4-BE49-F238E27FC236}">
                <a16:creationId xmlns:a16="http://schemas.microsoft.com/office/drawing/2014/main" id="{33897DA0-11E3-4A4A-BD60-61E2B292B0E2}"/>
              </a:ext>
            </a:extLst>
          </xdr:cNvPr>
          <xdr:cNvCxnSpPr/>
        </xdr:nvCxnSpPr>
        <xdr:spPr>
          <a:xfrm>
            <a:off x="6585717" y="2367835"/>
            <a:ext cx="899578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Conector recto 108">
            <a:extLst>
              <a:ext uri="{FF2B5EF4-FFF2-40B4-BE49-F238E27FC236}">
                <a16:creationId xmlns:a16="http://schemas.microsoft.com/office/drawing/2014/main" id="{3C435EBD-D0D6-4B93-8E8D-CB7849A3C82E}"/>
              </a:ext>
            </a:extLst>
          </xdr:cNvPr>
          <xdr:cNvCxnSpPr/>
        </xdr:nvCxnSpPr>
        <xdr:spPr>
          <a:xfrm>
            <a:off x="5682615" y="2517976"/>
            <a:ext cx="1800418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" name="Conector recto 109">
            <a:extLst>
              <a:ext uri="{FF2B5EF4-FFF2-40B4-BE49-F238E27FC236}">
                <a16:creationId xmlns:a16="http://schemas.microsoft.com/office/drawing/2014/main" id="{5E567E30-D725-4F3D-956C-A0C02CF3592C}"/>
              </a:ext>
            </a:extLst>
          </xdr:cNvPr>
          <xdr:cNvCxnSpPr/>
        </xdr:nvCxnSpPr>
        <xdr:spPr>
          <a:xfrm>
            <a:off x="7040625" y="2677938"/>
            <a:ext cx="894250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Conector recto 110">
            <a:extLst>
              <a:ext uri="{FF2B5EF4-FFF2-40B4-BE49-F238E27FC236}">
                <a16:creationId xmlns:a16="http://schemas.microsoft.com/office/drawing/2014/main" id="{F8AC067A-C1D0-42EC-8637-7F48A4C770CE}"/>
              </a:ext>
            </a:extLst>
          </xdr:cNvPr>
          <xdr:cNvCxnSpPr/>
        </xdr:nvCxnSpPr>
        <xdr:spPr>
          <a:xfrm>
            <a:off x="5239850" y="2822973"/>
            <a:ext cx="2241085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" name="Conector recto 111">
            <a:extLst>
              <a:ext uri="{FF2B5EF4-FFF2-40B4-BE49-F238E27FC236}">
                <a16:creationId xmlns:a16="http://schemas.microsoft.com/office/drawing/2014/main" id="{BCBB55F0-3C5C-4EA4-B697-7A2229769692}"/>
              </a:ext>
            </a:extLst>
          </xdr:cNvPr>
          <xdr:cNvCxnSpPr/>
        </xdr:nvCxnSpPr>
        <xdr:spPr>
          <a:xfrm>
            <a:off x="5239850" y="2975569"/>
            <a:ext cx="2688210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" name="Conector recto 112">
            <a:extLst>
              <a:ext uri="{FF2B5EF4-FFF2-40B4-BE49-F238E27FC236}">
                <a16:creationId xmlns:a16="http://schemas.microsoft.com/office/drawing/2014/main" id="{36D180DB-EA89-4D10-AAD3-57B9CB728031}"/>
              </a:ext>
            </a:extLst>
          </xdr:cNvPr>
          <xdr:cNvCxnSpPr/>
        </xdr:nvCxnSpPr>
        <xdr:spPr>
          <a:xfrm>
            <a:off x="5240044" y="3128166"/>
            <a:ext cx="2247706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Conector recto 113">
            <a:extLst>
              <a:ext uri="{FF2B5EF4-FFF2-40B4-BE49-F238E27FC236}">
                <a16:creationId xmlns:a16="http://schemas.microsoft.com/office/drawing/2014/main" id="{EC472548-1B71-4371-B1E2-BAC37C123DAD}"/>
              </a:ext>
            </a:extLst>
          </xdr:cNvPr>
          <xdr:cNvCxnSpPr/>
        </xdr:nvCxnSpPr>
        <xdr:spPr>
          <a:xfrm>
            <a:off x="5686975" y="3280762"/>
            <a:ext cx="1798320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Conector recto 114">
            <a:extLst>
              <a:ext uri="{FF2B5EF4-FFF2-40B4-BE49-F238E27FC236}">
                <a16:creationId xmlns:a16="http://schemas.microsoft.com/office/drawing/2014/main" id="{4BACC679-2991-423C-8FA8-619D074AFC0D}"/>
              </a:ext>
            </a:extLst>
          </xdr:cNvPr>
          <xdr:cNvCxnSpPr/>
        </xdr:nvCxnSpPr>
        <xdr:spPr>
          <a:xfrm>
            <a:off x="6136555" y="3433359"/>
            <a:ext cx="1348935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" name="Conector recto 115">
            <a:extLst>
              <a:ext uri="{FF2B5EF4-FFF2-40B4-BE49-F238E27FC236}">
                <a16:creationId xmlns:a16="http://schemas.microsoft.com/office/drawing/2014/main" id="{3D5AEFFC-E84C-47AF-ADEA-618FEF08DA08}"/>
              </a:ext>
            </a:extLst>
          </xdr:cNvPr>
          <xdr:cNvCxnSpPr/>
        </xdr:nvCxnSpPr>
        <xdr:spPr>
          <a:xfrm>
            <a:off x="5239850" y="3585955"/>
            <a:ext cx="2247900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" name="Conector recto 116">
            <a:extLst>
              <a:ext uri="{FF2B5EF4-FFF2-40B4-BE49-F238E27FC236}">
                <a16:creationId xmlns:a16="http://schemas.microsoft.com/office/drawing/2014/main" id="{7B6AFEBF-CF2C-49D9-9C2B-FB31799FF126}"/>
              </a:ext>
            </a:extLst>
          </xdr:cNvPr>
          <xdr:cNvCxnSpPr/>
        </xdr:nvCxnSpPr>
        <xdr:spPr>
          <a:xfrm>
            <a:off x="3891110" y="3738551"/>
            <a:ext cx="2690665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" name="Conector recto 117">
            <a:extLst>
              <a:ext uri="{FF2B5EF4-FFF2-40B4-BE49-F238E27FC236}">
                <a16:creationId xmlns:a16="http://schemas.microsoft.com/office/drawing/2014/main" id="{6AFBA11D-C10E-44DF-957C-FEBCA88CD5ED}"/>
              </a:ext>
            </a:extLst>
          </xdr:cNvPr>
          <xdr:cNvCxnSpPr/>
        </xdr:nvCxnSpPr>
        <xdr:spPr>
          <a:xfrm>
            <a:off x="5237395" y="3891148"/>
            <a:ext cx="1346483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Conector recto 118">
            <a:extLst>
              <a:ext uri="{FF2B5EF4-FFF2-40B4-BE49-F238E27FC236}">
                <a16:creationId xmlns:a16="http://schemas.microsoft.com/office/drawing/2014/main" id="{AA04A649-C2E8-4AD1-910F-F1B62C60070B}"/>
              </a:ext>
            </a:extLst>
          </xdr:cNvPr>
          <xdr:cNvCxnSpPr/>
        </xdr:nvCxnSpPr>
        <xdr:spPr>
          <a:xfrm>
            <a:off x="5237590" y="4043744"/>
            <a:ext cx="1798125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Conector recto 119">
            <a:extLst>
              <a:ext uri="{FF2B5EF4-FFF2-40B4-BE49-F238E27FC236}">
                <a16:creationId xmlns:a16="http://schemas.microsoft.com/office/drawing/2014/main" id="{AF788599-DDBA-45BF-ADA5-4CF349A17C50}"/>
              </a:ext>
            </a:extLst>
          </xdr:cNvPr>
          <xdr:cNvCxnSpPr/>
        </xdr:nvCxnSpPr>
        <xdr:spPr>
          <a:xfrm>
            <a:off x="5680160" y="4196341"/>
            <a:ext cx="1355748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Conector recto 120">
            <a:extLst>
              <a:ext uri="{FF2B5EF4-FFF2-40B4-BE49-F238E27FC236}">
                <a16:creationId xmlns:a16="http://schemas.microsoft.com/office/drawing/2014/main" id="{EC8F04D9-B24E-450B-8700-4EB4BAAFADC0}"/>
              </a:ext>
            </a:extLst>
          </xdr:cNvPr>
          <xdr:cNvCxnSpPr/>
        </xdr:nvCxnSpPr>
        <xdr:spPr>
          <a:xfrm>
            <a:off x="3891110" y="4348937"/>
            <a:ext cx="3594185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" name="Conector recto 121">
            <a:extLst>
              <a:ext uri="{FF2B5EF4-FFF2-40B4-BE49-F238E27FC236}">
                <a16:creationId xmlns:a16="http://schemas.microsoft.com/office/drawing/2014/main" id="{DED8E4A4-1582-4B23-99FD-85C94A584ECE}"/>
              </a:ext>
            </a:extLst>
          </xdr:cNvPr>
          <xdr:cNvCxnSpPr/>
        </xdr:nvCxnSpPr>
        <xdr:spPr>
          <a:xfrm>
            <a:off x="4787815" y="4501533"/>
            <a:ext cx="1793960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Conector recto 122">
            <a:extLst>
              <a:ext uri="{FF2B5EF4-FFF2-40B4-BE49-F238E27FC236}">
                <a16:creationId xmlns:a16="http://schemas.microsoft.com/office/drawing/2014/main" id="{E334357D-5EE6-4F55-A6BA-39E48EC4D5B6}"/>
              </a:ext>
            </a:extLst>
          </xdr:cNvPr>
          <xdr:cNvCxnSpPr/>
        </xdr:nvCxnSpPr>
        <xdr:spPr>
          <a:xfrm>
            <a:off x="4785555" y="4654130"/>
            <a:ext cx="2243345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" name="Conector recto 123">
            <a:extLst>
              <a:ext uri="{FF2B5EF4-FFF2-40B4-BE49-F238E27FC236}">
                <a16:creationId xmlns:a16="http://schemas.microsoft.com/office/drawing/2014/main" id="{0B895879-8BC7-4F8D-BA33-9BD88FAC56C9}"/>
              </a:ext>
            </a:extLst>
          </xdr:cNvPr>
          <xdr:cNvCxnSpPr>
            <a:cxnSpLocks/>
          </xdr:cNvCxnSpPr>
        </xdr:nvCxnSpPr>
        <xdr:spPr>
          <a:xfrm>
            <a:off x="5685929" y="4809704"/>
            <a:ext cx="902661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" name="Conector recto 124">
            <a:extLst>
              <a:ext uri="{FF2B5EF4-FFF2-40B4-BE49-F238E27FC236}">
                <a16:creationId xmlns:a16="http://schemas.microsoft.com/office/drawing/2014/main" id="{4371F1E2-A4F7-471E-BDAF-7C6A66C0C51E}"/>
              </a:ext>
            </a:extLst>
          </xdr:cNvPr>
          <xdr:cNvCxnSpPr/>
        </xdr:nvCxnSpPr>
        <xdr:spPr>
          <a:xfrm>
            <a:off x="4338235" y="4954936"/>
            <a:ext cx="2690665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Conector recto 125">
            <a:extLst>
              <a:ext uri="{FF2B5EF4-FFF2-40B4-BE49-F238E27FC236}">
                <a16:creationId xmlns:a16="http://schemas.microsoft.com/office/drawing/2014/main" id="{5251C62A-2BFE-4855-9C48-557D0F5E4E2D}"/>
              </a:ext>
            </a:extLst>
          </xdr:cNvPr>
          <xdr:cNvCxnSpPr/>
        </xdr:nvCxnSpPr>
        <xdr:spPr>
          <a:xfrm>
            <a:off x="4331420" y="5107532"/>
            <a:ext cx="1800775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Conector recto 126">
            <a:extLst>
              <a:ext uri="{FF2B5EF4-FFF2-40B4-BE49-F238E27FC236}">
                <a16:creationId xmlns:a16="http://schemas.microsoft.com/office/drawing/2014/main" id="{F2E88A69-77C1-48A9-96CD-8A1300DE846B}"/>
              </a:ext>
            </a:extLst>
          </xdr:cNvPr>
          <xdr:cNvCxnSpPr/>
        </xdr:nvCxnSpPr>
        <xdr:spPr>
          <a:xfrm>
            <a:off x="3888911" y="5260128"/>
            <a:ext cx="3596384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" name="Conector recto 127">
            <a:extLst>
              <a:ext uri="{FF2B5EF4-FFF2-40B4-BE49-F238E27FC236}">
                <a16:creationId xmlns:a16="http://schemas.microsoft.com/office/drawing/2014/main" id="{606DBCB4-F680-4CF9-9D6B-3B452E99AF9D}"/>
              </a:ext>
            </a:extLst>
          </xdr:cNvPr>
          <xdr:cNvCxnSpPr/>
        </xdr:nvCxnSpPr>
        <xdr:spPr>
          <a:xfrm>
            <a:off x="3879580" y="5412725"/>
            <a:ext cx="3605909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" name="Conector recto 128">
            <a:extLst>
              <a:ext uri="{FF2B5EF4-FFF2-40B4-BE49-F238E27FC236}">
                <a16:creationId xmlns:a16="http://schemas.microsoft.com/office/drawing/2014/main" id="{E6E2F501-3614-4937-A0D3-598AB091A6A0}"/>
              </a:ext>
            </a:extLst>
          </xdr:cNvPr>
          <xdr:cNvCxnSpPr/>
        </xdr:nvCxnSpPr>
        <xdr:spPr>
          <a:xfrm>
            <a:off x="4792722" y="5565321"/>
            <a:ext cx="444673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Conector recto 129">
            <a:extLst>
              <a:ext uri="{FF2B5EF4-FFF2-40B4-BE49-F238E27FC236}">
                <a16:creationId xmlns:a16="http://schemas.microsoft.com/office/drawing/2014/main" id="{B0DC3DFA-9718-4743-84B6-9C31BC1893AA}"/>
              </a:ext>
            </a:extLst>
          </xdr:cNvPr>
          <xdr:cNvCxnSpPr/>
        </xdr:nvCxnSpPr>
        <xdr:spPr>
          <a:xfrm>
            <a:off x="3888911" y="5717917"/>
            <a:ext cx="2690409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" name="Conector recto 130">
            <a:extLst>
              <a:ext uri="{FF2B5EF4-FFF2-40B4-BE49-F238E27FC236}">
                <a16:creationId xmlns:a16="http://schemas.microsoft.com/office/drawing/2014/main" id="{675C41B3-7763-49E9-BB1B-8E9BF1875FE0}"/>
              </a:ext>
            </a:extLst>
          </xdr:cNvPr>
          <xdr:cNvCxnSpPr/>
        </xdr:nvCxnSpPr>
        <xdr:spPr>
          <a:xfrm>
            <a:off x="4333875" y="5870514"/>
            <a:ext cx="1353100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Conector recto 131">
            <a:extLst>
              <a:ext uri="{FF2B5EF4-FFF2-40B4-BE49-F238E27FC236}">
                <a16:creationId xmlns:a16="http://schemas.microsoft.com/office/drawing/2014/main" id="{9C7418C5-A2E2-4432-A3B0-CE2403CCEC69}"/>
              </a:ext>
            </a:extLst>
          </xdr:cNvPr>
          <xdr:cNvCxnSpPr/>
        </xdr:nvCxnSpPr>
        <xdr:spPr>
          <a:xfrm>
            <a:off x="3886397" y="6023110"/>
            <a:ext cx="2692923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" name="Conector recto 132">
            <a:extLst>
              <a:ext uri="{FF2B5EF4-FFF2-40B4-BE49-F238E27FC236}">
                <a16:creationId xmlns:a16="http://schemas.microsoft.com/office/drawing/2014/main" id="{0685F7A3-43A9-4FEC-A89A-108A4D66B5C3}"/>
              </a:ext>
            </a:extLst>
          </xdr:cNvPr>
          <xdr:cNvCxnSpPr/>
        </xdr:nvCxnSpPr>
        <xdr:spPr>
          <a:xfrm>
            <a:off x="3439331" y="6175707"/>
            <a:ext cx="2690603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" name="Conector recto 133">
            <a:extLst>
              <a:ext uri="{FF2B5EF4-FFF2-40B4-BE49-F238E27FC236}">
                <a16:creationId xmlns:a16="http://schemas.microsoft.com/office/drawing/2014/main" id="{597F24D0-0F29-4E1B-A45C-B25E387FB3C0}"/>
              </a:ext>
            </a:extLst>
          </xdr:cNvPr>
          <xdr:cNvCxnSpPr>
            <a:cxnSpLocks/>
          </xdr:cNvCxnSpPr>
        </xdr:nvCxnSpPr>
        <xdr:spPr>
          <a:xfrm>
            <a:off x="2992188" y="6328352"/>
            <a:ext cx="935984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" name="Conector recto 134">
            <a:extLst>
              <a:ext uri="{FF2B5EF4-FFF2-40B4-BE49-F238E27FC236}">
                <a16:creationId xmlns:a16="http://schemas.microsoft.com/office/drawing/2014/main" id="{5B43084B-28AC-4921-83E8-F0534F8DA02D}"/>
              </a:ext>
            </a:extLst>
          </xdr:cNvPr>
          <xdr:cNvCxnSpPr>
            <a:cxnSpLocks/>
          </xdr:cNvCxnSpPr>
        </xdr:nvCxnSpPr>
        <xdr:spPr>
          <a:xfrm flipV="1">
            <a:off x="2987233" y="6479622"/>
            <a:ext cx="933337" cy="1277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" name="Conector recto 135">
            <a:extLst>
              <a:ext uri="{FF2B5EF4-FFF2-40B4-BE49-F238E27FC236}">
                <a16:creationId xmlns:a16="http://schemas.microsoft.com/office/drawing/2014/main" id="{AC0201FC-9F98-4B3F-8FDD-7185065F5F29}"/>
              </a:ext>
            </a:extLst>
          </xdr:cNvPr>
          <xdr:cNvCxnSpPr>
            <a:cxnSpLocks/>
          </xdr:cNvCxnSpPr>
        </xdr:nvCxnSpPr>
        <xdr:spPr>
          <a:xfrm>
            <a:off x="3880724" y="6632219"/>
            <a:ext cx="2710321" cy="0"/>
          </a:xfrm>
          <a:prstGeom prst="line">
            <a:avLst/>
          </a:prstGeom>
          <a:ln w="28575">
            <a:solidFill>
              <a:schemeClr val="accent2">
                <a:lumMod val="75000"/>
                <a:alpha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7" name="Elipse 136">
            <a:extLst>
              <a:ext uri="{FF2B5EF4-FFF2-40B4-BE49-F238E27FC236}">
                <a16:creationId xmlns:a16="http://schemas.microsoft.com/office/drawing/2014/main" id="{A7A3DDEC-544E-4ACC-9A11-949F8BDEEDB8}"/>
              </a:ext>
            </a:extLst>
          </xdr:cNvPr>
          <xdr:cNvSpPr/>
        </xdr:nvSpPr>
        <xdr:spPr>
          <a:xfrm>
            <a:off x="7886780" y="489616"/>
            <a:ext cx="95509" cy="94751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38" name="Elipse 137">
            <a:extLst>
              <a:ext uri="{FF2B5EF4-FFF2-40B4-BE49-F238E27FC236}">
                <a16:creationId xmlns:a16="http://schemas.microsoft.com/office/drawing/2014/main" id="{3EA11316-DCA2-4D29-8249-919CA16A6263}"/>
              </a:ext>
            </a:extLst>
          </xdr:cNvPr>
          <xdr:cNvSpPr/>
        </xdr:nvSpPr>
        <xdr:spPr>
          <a:xfrm>
            <a:off x="7884587" y="632343"/>
            <a:ext cx="95509" cy="94751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39" name="Elipse 138">
            <a:extLst>
              <a:ext uri="{FF2B5EF4-FFF2-40B4-BE49-F238E27FC236}">
                <a16:creationId xmlns:a16="http://schemas.microsoft.com/office/drawing/2014/main" id="{B924FCF3-E431-435F-ABEC-C8CFF7428455}"/>
              </a:ext>
            </a:extLst>
          </xdr:cNvPr>
          <xdr:cNvSpPr/>
        </xdr:nvSpPr>
        <xdr:spPr>
          <a:xfrm>
            <a:off x="7884891" y="790028"/>
            <a:ext cx="95509" cy="94751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0" name="Elipse 139">
            <a:extLst>
              <a:ext uri="{FF2B5EF4-FFF2-40B4-BE49-F238E27FC236}">
                <a16:creationId xmlns:a16="http://schemas.microsoft.com/office/drawing/2014/main" id="{3C5DE20B-D66D-4930-9C99-23437BBA63A1}"/>
              </a:ext>
            </a:extLst>
          </xdr:cNvPr>
          <xdr:cNvSpPr/>
        </xdr:nvSpPr>
        <xdr:spPr>
          <a:xfrm>
            <a:off x="7885191" y="945223"/>
            <a:ext cx="95509" cy="94751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1" name="Elipse 140">
            <a:extLst>
              <a:ext uri="{FF2B5EF4-FFF2-40B4-BE49-F238E27FC236}">
                <a16:creationId xmlns:a16="http://schemas.microsoft.com/office/drawing/2014/main" id="{517ACAE9-4C3B-43EC-B8FF-B9E08A473AE3}"/>
              </a:ext>
            </a:extLst>
          </xdr:cNvPr>
          <xdr:cNvSpPr/>
        </xdr:nvSpPr>
        <xdr:spPr>
          <a:xfrm>
            <a:off x="7885490" y="1100414"/>
            <a:ext cx="95509" cy="94751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2" name="Elipse 141">
            <a:extLst>
              <a:ext uri="{FF2B5EF4-FFF2-40B4-BE49-F238E27FC236}">
                <a16:creationId xmlns:a16="http://schemas.microsoft.com/office/drawing/2014/main" id="{8EE4CA9C-230E-4668-A354-FB86EC2360DF}"/>
              </a:ext>
            </a:extLst>
          </xdr:cNvPr>
          <xdr:cNvSpPr/>
        </xdr:nvSpPr>
        <xdr:spPr>
          <a:xfrm>
            <a:off x="7408780" y="1220699"/>
            <a:ext cx="148868" cy="148110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3" name="Elipse 142">
            <a:extLst>
              <a:ext uri="{FF2B5EF4-FFF2-40B4-BE49-F238E27FC236}">
                <a16:creationId xmlns:a16="http://schemas.microsoft.com/office/drawing/2014/main" id="{4E196FE4-0B30-4E2D-9670-9E2967467B3E}"/>
              </a:ext>
            </a:extLst>
          </xdr:cNvPr>
          <xdr:cNvSpPr/>
        </xdr:nvSpPr>
        <xdr:spPr>
          <a:xfrm>
            <a:off x="7409079" y="1375891"/>
            <a:ext cx="148868" cy="14840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4" name="Elipse 143">
            <a:extLst>
              <a:ext uri="{FF2B5EF4-FFF2-40B4-BE49-F238E27FC236}">
                <a16:creationId xmlns:a16="http://schemas.microsoft.com/office/drawing/2014/main" id="{97CB4359-1553-4CB0-A330-9E109695C9E6}"/>
              </a:ext>
            </a:extLst>
          </xdr:cNvPr>
          <xdr:cNvSpPr/>
        </xdr:nvSpPr>
        <xdr:spPr>
          <a:xfrm>
            <a:off x="7409378" y="1528590"/>
            <a:ext cx="148868" cy="14840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5" name="Elipse 144">
            <a:extLst>
              <a:ext uri="{FF2B5EF4-FFF2-40B4-BE49-F238E27FC236}">
                <a16:creationId xmlns:a16="http://schemas.microsoft.com/office/drawing/2014/main" id="{40EC192E-114C-4B4C-8145-B3425086274A}"/>
              </a:ext>
            </a:extLst>
          </xdr:cNvPr>
          <xdr:cNvSpPr/>
        </xdr:nvSpPr>
        <xdr:spPr>
          <a:xfrm>
            <a:off x="7409679" y="1683781"/>
            <a:ext cx="148868" cy="148410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6" name="Elipse 145">
            <a:extLst>
              <a:ext uri="{FF2B5EF4-FFF2-40B4-BE49-F238E27FC236}">
                <a16:creationId xmlns:a16="http://schemas.microsoft.com/office/drawing/2014/main" id="{7F0EB62C-8485-4D43-8F11-31FE779E35A0}"/>
              </a:ext>
            </a:extLst>
          </xdr:cNvPr>
          <xdr:cNvSpPr/>
        </xdr:nvSpPr>
        <xdr:spPr>
          <a:xfrm>
            <a:off x="7409977" y="1836483"/>
            <a:ext cx="148868" cy="14840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7" name="Elipse 146">
            <a:extLst>
              <a:ext uri="{FF2B5EF4-FFF2-40B4-BE49-F238E27FC236}">
                <a16:creationId xmlns:a16="http://schemas.microsoft.com/office/drawing/2014/main" id="{FD3E19E7-D02D-4589-8F97-EE1162CB4773}"/>
              </a:ext>
            </a:extLst>
          </xdr:cNvPr>
          <xdr:cNvSpPr/>
        </xdr:nvSpPr>
        <xdr:spPr>
          <a:xfrm>
            <a:off x="6960698" y="1991674"/>
            <a:ext cx="148868" cy="14840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8" name="Elipse 147">
            <a:extLst>
              <a:ext uri="{FF2B5EF4-FFF2-40B4-BE49-F238E27FC236}">
                <a16:creationId xmlns:a16="http://schemas.microsoft.com/office/drawing/2014/main" id="{2CAC32DE-C292-455B-86B4-91ED7ABC4424}"/>
              </a:ext>
            </a:extLst>
          </xdr:cNvPr>
          <xdr:cNvSpPr/>
        </xdr:nvSpPr>
        <xdr:spPr>
          <a:xfrm>
            <a:off x="6983438" y="2626508"/>
            <a:ext cx="99697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9" name="Elipse 148">
            <a:extLst>
              <a:ext uri="{FF2B5EF4-FFF2-40B4-BE49-F238E27FC236}">
                <a16:creationId xmlns:a16="http://schemas.microsoft.com/office/drawing/2014/main" id="{A5C8E066-A0B1-4138-8D59-5E4C6E4370AD}"/>
              </a:ext>
            </a:extLst>
          </xdr:cNvPr>
          <xdr:cNvSpPr/>
        </xdr:nvSpPr>
        <xdr:spPr>
          <a:xfrm>
            <a:off x="6971269" y="2152153"/>
            <a:ext cx="129319" cy="128561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0" name="Elipse 149">
            <a:extLst>
              <a:ext uri="{FF2B5EF4-FFF2-40B4-BE49-F238E27FC236}">
                <a16:creationId xmlns:a16="http://schemas.microsoft.com/office/drawing/2014/main" id="{1482A6EB-A1E7-429A-A25B-FD7233FC076E}"/>
              </a:ext>
            </a:extLst>
          </xdr:cNvPr>
          <xdr:cNvSpPr/>
        </xdr:nvSpPr>
        <xdr:spPr>
          <a:xfrm>
            <a:off x="6974061" y="2307345"/>
            <a:ext cx="121539" cy="120781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1" name="Elipse 150">
            <a:extLst>
              <a:ext uri="{FF2B5EF4-FFF2-40B4-BE49-F238E27FC236}">
                <a16:creationId xmlns:a16="http://schemas.microsoft.com/office/drawing/2014/main" id="{E6BBAEF5-18A0-4E19-94E6-FC483F810087}"/>
              </a:ext>
            </a:extLst>
          </xdr:cNvPr>
          <xdr:cNvSpPr/>
        </xdr:nvSpPr>
        <xdr:spPr>
          <a:xfrm>
            <a:off x="6981841" y="2465032"/>
            <a:ext cx="106280" cy="105522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2" name="Elipse 151">
            <a:extLst>
              <a:ext uri="{FF2B5EF4-FFF2-40B4-BE49-F238E27FC236}">
                <a16:creationId xmlns:a16="http://schemas.microsoft.com/office/drawing/2014/main" id="{DCAC0065-CCD9-4F50-94CA-8059DE8C1F54}"/>
              </a:ext>
            </a:extLst>
          </xdr:cNvPr>
          <xdr:cNvSpPr/>
        </xdr:nvSpPr>
        <xdr:spPr>
          <a:xfrm>
            <a:off x="6512312" y="3204582"/>
            <a:ext cx="148665" cy="14790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3" name="Elipse 152">
            <a:extLst>
              <a:ext uri="{FF2B5EF4-FFF2-40B4-BE49-F238E27FC236}">
                <a16:creationId xmlns:a16="http://schemas.microsoft.com/office/drawing/2014/main" id="{2D3210D5-5D0B-4E16-8C04-646312356D89}"/>
              </a:ext>
            </a:extLst>
          </xdr:cNvPr>
          <xdr:cNvSpPr/>
        </xdr:nvSpPr>
        <xdr:spPr>
          <a:xfrm>
            <a:off x="6527572" y="3374734"/>
            <a:ext cx="115963" cy="115205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4" name="Elipse 153">
            <a:extLst>
              <a:ext uri="{FF2B5EF4-FFF2-40B4-BE49-F238E27FC236}">
                <a16:creationId xmlns:a16="http://schemas.microsoft.com/office/drawing/2014/main" id="{0B42E636-2D40-4BF0-AC00-DCE83AEA3EF0}"/>
              </a:ext>
            </a:extLst>
          </xdr:cNvPr>
          <xdr:cNvSpPr/>
        </xdr:nvSpPr>
        <xdr:spPr>
          <a:xfrm>
            <a:off x="6504532" y="3039119"/>
            <a:ext cx="166418" cy="171255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5" name="Elipse 154">
            <a:extLst>
              <a:ext uri="{FF2B5EF4-FFF2-40B4-BE49-F238E27FC236}">
                <a16:creationId xmlns:a16="http://schemas.microsoft.com/office/drawing/2014/main" id="{0FE3E7C0-2053-4F10-8AB0-56DE6B03FC15}"/>
              </a:ext>
            </a:extLst>
          </xdr:cNvPr>
          <xdr:cNvSpPr/>
        </xdr:nvSpPr>
        <xdr:spPr>
          <a:xfrm>
            <a:off x="6489272" y="2881434"/>
            <a:ext cx="191657" cy="19149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6" name="Elipse 155">
            <a:extLst>
              <a:ext uri="{FF2B5EF4-FFF2-40B4-BE49-F238E27FC236}">
                <a16:creationId xmlns:a16="http://schemas.microsoft.com/office/drawing/2014/main" id="{1917B55F-B439-44BD-826E-516C4A7EFAE1}"/>
              </a:ext>
            </a:extLst>
          </xdr:cNvPr>
          <xdr:cNvSpPr/>
        </xdr:nvSpPr>
        <xdr:spPr>
          <a:xfrm>
            <a:off x="6471518" y="2711284"/>
            <a:ext cx="224369" cy="22420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7" name="Elipse 156">
            <a:extLst>
              <a:ext uri="{FF2B5EF4-FFF2-40B4-BE49-F238E27FC236}">
                <a16:creationId xmlns:a16="http://schemas.microsoft.com/office/drawing/2014/main" id="{12A4F0BF-5BF7-427F-AAED-9AFB0B954AE7}"/>
              </a:ext>
            </a:extLst>
          </xdr:cNvPr>
          <xdr:cNvSpPr/>
        </xdr:nvSpPr>
        <xdr:spPr>
          <a:xfrm>
            <a:off x="6084574" y="3536218"/>
            <a:ext cx="99698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8" name="Elipse 157">
            <a:extLst>
              <a:ext uri="{FF2B5EF4-FFF2-40B4-BE49-F238E27FC236}">
                <a16:creationId xmlns:a16="http://schemas.microsoft.com/office/drawing/2014/main" id="{1B0F720D-EA1E-4787-B996-897B45E097AB}"/>
              </a:ext>
            </a:extLst>
          </xdr:cNvPr>
          <xdr:cNvSpPr/>
        </xdr:nvSpPr>
        <xdr:spPr>
          <a:xfrm>
            <a:off x="6084873" y="3688917"/>
            <a:ext cx="99698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9" name="Elipse 158">
            <a:extLst>
              <a:ext uri="{FF2B5EF4-FFF2-40B4-BE49-F238E27FC236}">
                <a16:creationId xmlns:a16="http://schemas.microsoft.com/office/drawing/2014/main" id="{374FF1F0-D29D-4BD1-80C6-A3DC2B1DC56A}"/>
              </a:ext>
            </a:extLst>
          </xdr:cNvPr>
          <xdr:cNvSpPr/>
        </xdr:nvSpPr>
        <xdr:spPr>
          <a:xfrm>
            <a:off x="6085176" y="3841616"/>
            <a:ext cx="99698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0" name="Elipse 159">
            <a:extLst>
              <a:ext uri="{FF2B5EF4-FFF2-40B4-BE49-F238E27FC236}">
                <a16:creationId xmlns:a16="http://schemas.microsoft.com/office/drawing/2014/main" id="{D4252FC3-E0A4-407D-B700-C788C32FBAEE}"/>
              </a:ext>
            </a:extLst>
          </xdr:cNvPr>
          <xdr:cNvSpPr/>
        </xdr:nvSpPr>
        <xdr:spPr>
          <a:xfrm>
            <a:off x="6085476" y="3996809"/>
            <a:ext cx="99698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1" name="Elipse 160">
            <a:extLst>
              <a:ext uri="{FF2B5EF4-FFF2-40B4-BE49-F238E27FC236}">
                <a16:creationId xmlns:a16="http://schemas.microsoft.com/office/drawing/2014/main" id="{22FFFDC9-527C-4D4B-87C6-4814FEA776D9}"/>
              </a:ext>
            </a:extLst>
          </xdr:cNvPr>
          <xdr:cNvSpPr/>
        </xdr:nvSpPr>
        <xdr:spPr>
          <a:xfrm>
            <a:off x="6095749" y="4159480"/>
            <a:ext cx="80750" cy="79991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2" name="Elipse 161">
            <a:extLst>
              <a:ext uri="{FF2B5EF4-FFF2-40B4-BE49-F238E27FC236}">
                <a16:creationId xmlns:a16="http://schemas.microsoft.com/office/drawing/2014/main" id="{DB9A6179-EC5C-496C-BCCF-C7AF1FEBC011}"/>
              </a:ext>
            </a:extLst>
          </xdr:cNvPr>
          <xdr:cNvSpPr/>
        </xdr:nvSpPr>
        <xdr:spPr>
          <a:xfrm>
            <a:off x="5636196" y="4304402"/>
            <a:ext cx="99697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3" name="Elipse 162">
            <a:extLst>
              <a:ext uri="{FF2B5EF4-FFF2-40B4-BE49-F238E27FC236}">
                <a16:creationId xmlns:a16="http://schemas.microsoft.com/office/drawing/2014/main" id="{640954B5-7AE2-424E-A9C9-0995B8000FFF}"/>
              </a:ext>
            </a:extLst>
          </xdr:cNvPr>
          <xdr:cNvSpPr/>
        </xdr:nvSpPr>
        <xdr:spPr>
          <a:xfrm>
            <a:off x="5636496" y="4454607"/>
            <a:ext cx="99697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4" name="Elipse 163">
            <a:extLst>
              <a:ext uri="{FF2B5EF4-FFF2-40B4-BE49-F238E27FC236}">
                <a16:creationId xmlns:a16="http://schemas.microsoft.com/office/drawing/2014/main" id="{AF9B9568-415A-4AD6-B646-E47E4253B14D}"/>
              </a:ext>
            </a:extLst>
          </xdr:cNvPr>
          <xdr:cNvSpPr/>
        </xdr:nvSpPr>
        <xdr:spPr>
          <a:xfrm>
            <a:off x="5634304" y="4607305"/>
            <a:ext cx="99697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5" name="Elipse 164">
            <a:extLst>
              <a:ext uri="{FF2B5EF4-FFF2-40B4-BE49-F238E27FC236}">
                <a16:creationId xmlns:a16="http://schemas.microsoft.com/office/drawing/2014/main" id="{3286E23F-B854-4DA0-9F25-600D6E715CA8}"/>
              </a:ext>
            </a:extLst>
          </xdr:cNvPr>
          <xdr:cNvSpPr/>
        </xdr:nvSpPr>
        <xdr:spPr>
          <a:xfrm>
            <a:off x="5634603" y="4760006"/>
            <a:ext cx="99697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6" name="Elipse 165">
            <a:extLst>
              <a:ext uri="{FF2B5EF4-FFF2-40B4-BE49-F238E27FC236}">
                <a16:creationId xmlns:a16="http://schemas.microsoft.com/office/drawing/2014/main" id="{0DB9F329-E6FC-479A-86B3-A7F2654E95E4}"/>
              </a:ext>
            </a:extLst>
          </xdr:cNvPr>
          <xdr:cNvSpPr/>
        </xdr:nvSpPr>
        <xdr:spPr>
          <a:xfrm>
            <a:off x="5634901" y="4905223"/>
            <a:ext cx="99697" cy="98939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7" name="Elipse 166">
            <a:extLst>
              <a:ext uri="{FF2B5EF4-FFF2-40B4-BE49-F238E27FC236}">
                <a16:creationId xmlns:a16="http://schemas.microsoft.com/office/drawing/2014/main" id="{AFF1E8C1-7F7E-4DF1-8E8A-43EAFC0DE4D2}"/>
              </a:ext>
            </a:extLst>
          </xdr:cNvPr>
          <xdr:cNvSpPr/>
        </xdr:nvSpPr>
        <xdr:spPr>
          <a:xfrm>
            <a:off x="5193101" y="5065402"/>
            <a:ext cx="86735" cy="8597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8" name="Elipse 167">
            <a:extLst>
              <a:ext uri="{FF2B5EF4-FFF2-40B4-BE49-F238E27FC236}">
                <a16:creationId xmlns:a16="http://schemas.microsoft.com/office/drawing/2014/main" id="{E9F35D1E-402E-4499-AC9B-0D4CA2B63523}"/>
              </a:ext>
            </a:extLst>
          </xdr:cNvPr>
          <xdr:cNvSpPr/>
        </xdr:nvSpPr>
        <xdr:spPr>
          <a:xfrm>
            <a:off x="5193399" y="5215608"/>
            <a:ext cx="86735" cy="8597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69" name="Elipse 168">
            <a:extLst>
              <a:ext uri="{FF2B5EF4-FFF2-40B4-BE49-F238E27FC236}">
                <a16:creationId xmlns:a16="http://schemas.microsoft.com/office/drawing/2014/main" id="{E0A1CDD6-F674-4209-8F22-A46D2E5C0F77}"/>
              </a:ext>
            </a:extLst>
          </xdr:cNvPr>
          <xdr:cNvSpPr/>
        </xdr:nvSpPr>
        <xdr:spPr>
          <a:xfrm>
            <a:off x="5191206" y="5370801"/>
            <a:ext cx="86735" cy="8597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0" name="Elipse 169">
            <a:extLst>
              <a:ext uri="{FF2B5EF4-FFF2-40B4-BE49-F238E27FC236}">
                <a16:creationId xmlns:a16="http://schemas.microsoft.com/office/drawing/2014/main" id="{F7595DE3-0048-4B25-B4E2-A943C34D6571}"/>
              </a:ext>
            </a:extLst>
          </xdr:cNvPr>
          <xdr:cNvSpPr/>
        </xdr:nvSpPr>
        <xdr:spPr>
          <a:xfrm>
            <a:off x="4741926" y="5523498"/>
            <a:ext cx="86735" cy="8597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1" name="Elipse 170">
            <a:extLst>
              <a:ext uri="{FF2B5EF4-FFF2-40B4-BE49-F238E27FC236}">
                <a16:creationId xmlns:a16="http://schemas.microsoft.com/office/drawing/2014/main" id="{6FC0ACBD-51A4-4C1C-A6B1-00EE83804257}"/>
              </a:ext>
            </a:extLst>
          </xdr:cNvPr>
          <xdr:cNvSpPr/>
        </xdr:nvSpPr>
        <xdr:spPr>
          <a:xfrm>
            <a:off x="4742226" y="5676196"/>
            <a:ext cx="86735" cy="8597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2" name="Elipse 171">
            <a:extLst>
              <a:ext uri="{FF2B5EF4-FFF2-40B4-BE49-F238E27FC236}">
                <a16:creationId xmlns:a16="http://schemas.microsoft.com/office/drawing/2014/main" id="{231A5344-3D19-4ACD-B1DA-B9092F1BBA2A}"/>
              </a:ext>
            </a:extLst>
          </xdr:cNvPr>
          <xdr:cNvSpPr/>
        </xdr:nvSpPr>
        <xdr:spPr>
          <a:xfrm>
            <a:off x="4742522" y="5828895"/>
            <a:ext cx="86735" cy="8597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3" name="Elipse 172">
            <a:extLst>
              <a:ext uri="{FF2B5EF4-FFF2-40B4-BE49-F238E27FC236}">
                <a16:creationId xmlns:a16="http://schemas.microsoft.com/office/drawing/2014/main" id="{975E1FAF-8B13-4C56-BDD1-7ECC091E72DE}"/>
              </a:ext>
            </a:extLst>
          </xdr:cNvPr>
          <xdr:cNvSpPr/>
        </xdr:nvSpPr>
        <xdr:spPr>
          <a:xfrm>
            <a:off x="4300724" y="5989078"/>
            <a:ext cx="69966" cy="69208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4" name="Elipse 173">
            <a:extLst>
              <a:ext uri="{FF2B5EF4-FFF2-40B4-BE49-F238E27FC236}">
                <a16:creationId xmlns:a16="http://schemas.microsoft.com/office/drawing/2014/main" id="{63C9C2B9-B98F-4825-B6AB-C4CD019733DF}"/>
              </a:ext>
            </a:extLst>
          </xdr:cNvPr>
          <xdr:cNvSpPr/>
        </xdr:nvSpPr>
        <xdr:spPr>
          <a:xfrm>
            <a:off x="3833689" y="6121528"/>
            <a:ext cx="104874" cy="104116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5" name="Elipse 174">
            <a:extLst>
              <a:ext uri="{FF2B5EF4-FFF2-40B4-BE49-F238E27FC236}">
                <a16:creationId xmlns:a16="http://schemas.microsoft.com/office/drawing/2014/main" id="{AB0D80E0-C177-42EA-A234-3281248B780B}"/>
              </a:ext>
            </a:extLst>
          </xdr:cNvPr>
          <xdr:cNvSpPr/>
        </xdr:nvSpPr>
        <xdr:spPr>
          <a:xfrm>
            <a:off x="3843660" y="6286392"/>
            <a:ext cx="86735" cy="8597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6" name="Elipse 175">
            <a:extLst>
              <a:ext uri="{FF2B5EF4-FFF2-40B4-BE49-F238E27FC236}">
                <a16:creationId xmlns:a16="http://schemas.microsoft.com/office/drawing/2014/main" id="{5D19CF2D-AD53-4BD1-97B1-CB240F739131}"/>
              </a:ext>
            </a:extLst>
          </xdr:cNvPr>
          <xdr:cNvSpPr/>
        </xdr:nvSpPr>
        <xdr:spPr>
          <a:xfrm>
            <a:off x="3843959" y="6439091"/>
            <a:ext cx="86735" cy="8597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7" name="Elipse 176">
            <a:extLst>
              <a:ext uri="{FF2B5EF4-FFF2-40B4-BE49-F238E27FC236}">
                <a16:creationId xmlns:a16="http://schemas.microsoft.com/office/drawing/2014/main" id="{7C3101F7-1B09-4EC2-AEFB-A2F8241A96E8}"/>
              </a:ext>
            </a:extLst>
          </xdr:cNvPr>
          <xdr:cNvSpPr/>
        </xdr:nvSpPr>
        <xdr:spPr>
          <a:xfrm>
            <a:off x="3844260" y="6589296"/>
            <a:ext cx="86735" cy="85977"/>
          </a:xfrm>
          <a:prstGeom prst="ellipse">
            <a:avLst/>
          </a:prstGeom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uan Carlos Gomez Roldan" refreshedDate="44792.403186574076" createdVersion="7" refreshedVersion="8" minRefreshableVersion="3" recordCount="522" xr:uid="{AFEABD78-6B80-470C-8273-9D127775BA87}">
  <cacheSource type="worksheet">
    <worksheetSource ref="A2:G524" sheet="Apendice A"/>
  </cacheSource>
  <cacheFields count="7">
    <cacheField name="Ítem" numFmtId="0">
      <sharedItems containsSemiMixedTypes="0" containsString="0" containsNumber="1" containsInteger="1" minValue="1" maxValue="522"/>
    </cacheField>
    <cacheField name="Autor" numFmtId="0">
      <sharedItems/>
    </cacheField>
    <cacheField name="Año" numFmtId="0">
      <sharedItems containsMixedTypes="1" containsNumber="1" containsInteger="1" minValue="1922" maxValue="2022" count="60">
        <n v="2020"/>
        <n v="2021"/>
        <n v="2016"/>
        <n v="2018"/>
        <n v="2015"/>
        <n v="2019"/>
        <n v="2017"/>
        <n v="2002"/>
        <n v="2007"/>
        <n v="2013"/>
        <n v="1994"/>
        <n v="2010"/>
        <n v="2003"/>
        <n v="2014"/>
        <n v="2006"/>
        <n v="2004"/>
        <n v="2022"/>
        <n v="1996"/>
        <n v="2005"/>
        <n v="1998"/>
        <n v="2001"/>
        <n v="2011"/>
        <n v="2012"/>
        <n v="2009"/>
        <n v="2008"/>
        <n v="1999"/>
        <n v="1993"/>
        <n v="1972"/>
        <n v="1964"/>
        <n v="1979"/>
        <n v="1997"/>
        <s v="---"/>
        <n v="1990"/>
        <n v="1991"/>
        <n v="1959"/>
        <n v="1992"/>
        <n v="1962"/>
        <n v="1995"/>
        <n v="1981"/>
        <n v="1934"/>
        <n v="2000"/>
        <n v="1922"/>
        <n v="1980"/>
        <n v="1961"/>
        <n v="1969"/>
        <n v="1985"/>
        <n v="1958"/>
        <n v="1955"/>
        <n v="1987"/>
        <n v="1963"/>
        <n v="1970"/>
        <n v="1986"/>
        <n v="1971"/>
        <n v="1989"/>
        <n v="1973"/>
        <n v="1983"/>
        <n v="1988"/>
        <n v="1957"/>
        <n v="1947"/>
        <n v="1968"/>
      </sharedItems>
    </cacheField>
    <cacheField name="Título" numFmtId="0">
      <sharedItems/>
    </cacheField>
    <cacheField name="Tipo de publicación" numFmtId="0">
      <sharedItems count="10">
        <s v="Artículo"/>
        <s v="Capítulo de libro"/>
        <s v="Conference paper"/>
        <s v="Estándar"/>
        <s v="Libro"/>
        <s v="Patente"/>
        <s v="Reporte de Organización"/>
        <s v="Revisión (Review)"/>
        <s v="Sistema de Clasificación"/>
        <s v="Tesis doctoral o de maestría"/>
      </sharedItems>
    </cacheField>
    <cacheField name="Enfoque de Investigación" numFmtId="0">
      <sharedItems count="6">
        <s v="Metodologías de mapeo para implementacion en SC o BIM"/>
        <s v="Análisis de factores de influencia"/>
        <s v="Revisiones de literatura y estado del arte relacionados con SC o BIM"/>
        <s v="Desarrollo de marcos de referencia o SC"/>
        <s v="Estándar internacional para el desarrollo de SC o bases de datos"/>
        <s v="Sistema de clasificación estructurado"/>
      </sharedItems>
    </cacheField>
    <cacheField name="Subtem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2">
  <r>
    <n v="1"/>
    <s v="Abbondati F;Biancardo Sa;Sicignano G;Guerra De Oliveira S;Tibaut A;Dell'Acqua G"/>
    <x v="0"/>
    <s v="BIM parametric modelling of a railway underpass [modellazione parametrica in ambiente BIM di un sottovia ferroviario]"/>
    <x v="0"/>
    <x v="0"/>
    <m/>
  </r>
  <r>
    <n v="2"/>
    <s v="Abrishami S;Martín-Durán R"/>
    <x v="1"/>
    <s v="BIM and DFMA: a paradigm of new opportunities"/>
    <x v="0"/>
    <x v="1"/>
    <m/>
  </r>
  <r>
    <n v="3"/>
    <s v="Afsari, K. y Eastman, C"/>
    <x v="2"/>
    <s v="A comparison of construction classification systems used for classifying building product models"/>
    <x v="0"/>
    <x v="2"/>
    <s v="productos de la construccion"/>
  </r>
  <r>
    <n v="4"/>
    <s v="Ahmed Al;Kassem M"/>
    <x v="3"/>
    <s v="A unified BIM adoption taxonomy: conceptual development, empirical validation and application"/>
    <x v="0"/>
    <x v="3"/>
    <m/>
  </r>
  <r>
    <n v="5"/>
    <s v="Akanbi T;Zhang J"/>
    <x v="1"/>
    <s v="Design information extraction from construction specifications to support cost estimation"/>
    <x v="0"/>
    <x v="0"/>
    <m/>
  </r>
  <r>
    <n v="6"/>
    <s v="Alkasasbeh, M. Abudayyeh, O. Liu, H."/>
    <x v="0"/>
    <s v="A unified work breakdown structure-based framework for building asset management"/>
    <x v="0"/>
    <x v="3"/>
    <s v="wbs estandarizada"/>
  </r>
  <r>
    <n v="7"/>
    <s v="Alkasasbeh, M. y Abudayyeh, O."/>
    <x v="3"/>
    <s v="Development of work breakdown structure inventory framework for building assets"/>
    <x v="0"/>
    <x v="3"/>
    <s v="wbs, inventarios"/>
  </r>
  <r>
    <n v="8"/>
    <s v="Al-Saeed Y;Edwards Dj;Scaysbrook S"/>
    <x v="0"/>
    <s v="Automating construction manufacturing procedures using BIM digital objects (BDOS): case study of knowledge transfer partnership project in uk"/>
    <x v="0"/>
    <x v="1"/>
    <m/>
  </r>
  <r>
    <n v="9"/>
    <s v="Alsafouri S;Ayer Sk"/>
    <x v="3"/>
    <s v="Review of ICT implementations for facilitating information flow between virtual models and construction project sites"/>
    <x v="0"/>
    <x v="1"/>
    <m/>
  </r>
  <r>
    <n v="10"/>
    <s v="Al-Sehrawy R;Kumar B;Watson R"/>
    <x v="1"/>
    <s v="A digital twin uses classification system for urban planning &amp; city infrastructure management"/>
    <x v="0"/>
    <x v="1"/>
    <m/>
  </r>
  <r>
    <n v="11"/>
    <s v="Alshubbak A;Pellicer E;Catalá J;Teixeira Jmc"/>
    <x v="4"/>
    <s v="A model for identifying owner's needs in the building life cycle"/>
    <x v="0"/>
    <x v="3"/>
    <m/>
  </r>
  <r>
    <n v="12"/>
    <s v="Al-Tawal Dr;Arafah M;Sweis Gj"/>
    <x v="1"/>
    <s v="A model utilizing the artificial neural network in cost estimation of construction projects in jordan"/>
    <x v="0"/>
    <x v="3"/>
    <m/>
  </r>
  <r>
    <n v="13"/>
    <s v="Amuda-Yusuf G;Mohamed Sf"/>
    <x v="4"/>
    <s v="Essential features of a building services standard method of measurement in malaysia"/>
    <x v="0"/>
    <x v="0"/>
    <m/>
  </r>
  <r>
    <n v="14"/>
    <s v="Arai K;Morimoto E"/>
    <x v="1"/>
    <s v="Productivity and innovation in the japanese construction industry"/>
    <x v="0"/>
    <x v="1"/>
    <m/>
  </r>
  <r>
    <n v="15"/>
    <s v="Armijo A;Elguezabal P;Lasarte N;Weise M"/>
    <x v="1"/>
    <s v="A methodology for the digitalization of the residential building renovation process through openbim-based workflows"/>
    <x v="0"/>
    <x v="0"/>
    <m/>
  </r>
  <r>
    <n v="16"/>
    <s v="Badenko, V. Fedotov, A. Zotov, D. Lytkin, S. Volgin, D. Garg,  R. Min, L. "/>
    <x v="5"/>
    <s v="Scan-to-bim methodology adapted for different application"/>
    <x v="0"/>
    <x v="0"/>
    <s v="implementacion de bim"/>
  </r>
  <r>
    <n v="17"/>
    <s v="Bassier, M. Vergauwen, M. Van, B."/>
    <x v="6"/>
    <s v="Automated classification of heritage buildings for as-built bim using machine learning techniques"/>
    <x v="0"/>
    <x v="3"/>
    <s v="sistemas de clasificacion de patrimonio mediante bim"/>
  </r>
  <r>
    <n v="18"/>
    <s v="Bee, G. y Yee, C."/>
    <x v="7"/>
    <s v="Developing national standards for the classification of construction information in singapore"/>
    <x v="0"/>
    <x v="3"/>
    <s v="sistema de clasificacion de la construccion de singapur"/>
  </r>
  <r>
    <n v="19"/>
    <s v="Bilal M;Oyedele Lo;Munir K;Ajayi So;Akinade Oo;Owolabi Ha;Alaka Ha"/>
    <x v="6"/>
    <s v="The application of web of data technologies in building materials information modelling for construction waste analytics"/>
    <x v="0"/>
    <x v="1"/>
    <m/>
  </r>
  <r>
    <n v="20"/>
    <s v="Biscaya, V. y Tah, H."/>
    <x v="8"/>
    <s v="A literature review on information coordination in construction"/>
    <x v="0"/>
    <x v="2"/>
    <s v="coordinacion en la construccion"/>
  </r>
  <r>
    <n v="21"/>
    <s v="Biswas T;Wang T-H;Krishnamurti R"/>
    <x v="9"/>
    <s v="From design to pre-certification using building information modeling"/>
    <x v="0"/>
    <x v="0"/>
    <m/>
  </r>
  <r>
    <n v="22"/>
    <s v="Björk, B."/>
    <x v="10"/>
    <s v="The RATAS project - developing an infrastructure for computer integrated construction"/>
    <x v="0"/>
    <x v="3"/>
    <s v="desarrollo web - bases de datos"/>
  </r>
  <r>
    <n v="23"/>
    <s v="Björk, B. y Laakso, M."/>
    <x v="11"/>
    <s v="CAD standardisation in the construction industry - a process view"/>
    <x v="0"/>
    <x v="0"/>
    <s v="estandarizacion cad"/>
  </r>
  <r>
    <n v="24"/>
    <s v="Bloch T;Sacks R"/>
    <x v="3"/>
    <s v="Comparing machine learning and rule-based inferencing for semantic enrichment of bim models"/>
    <x v="0"/>
    <x v="1"/>
    <m/>
  </r>
  <r>
    <n v="25"/>
    <s v="Böger, L. Huhnt, W. Wernik, S."/>
    <x v="3"/>
    <s v="Standardized names for object types and attributes as basis for cooperation between planning and building"/>
    <x v="0"/>
    <x v="3"/>
    <s v="implementacion de bim"/>
  </r>
  <r>
    <n v="26"/>
    <s v="Boton C;Rivest L;Forgues D;Jupp Jr"/>
    <x v="3"/>
    <s v="Comparison of shipbuilding and construction industries from the product structure standpoint"/>
    <x v="0"/>
    <x v="1"/>
    <m/>
  </r>
  <r>
    <n v="27"/>
    <s v="Bucoń R;Czarnigowska A"/>
    <x v="1"/>
    <s v="A model to support long-term building maintenance planning for multifamily housing"/>
    <x v="0"/>
    <x v="3"/>
    <m/>
  </r>
  <r>
    <n v="28"/>
    <s v="Budi Setiawan E;Setiyadi A"/>
    <x v="1"/>
    <s v="Mapping application for greater bandung area using web technology"/>
    <x v="0"/>
    <x v="0"/>
    <m/>
  </r>
  <r>
    <n v="29"/>
    <s v="Caldas, C. y Soibelman, L."/>
    <x v="12"/>
    <s v="Automating hierarchical document classification for construction management information systems"/>
    <x v="0"/>
    <x v="3"/>
    <s v="clasificacion de documentos de la construccion"/>
  </r>
  <r>
    <n v="30"/>
    <s v="Calvetti D;Mêda P;Gonçalves Mc;Sousa H"/>
    <x v="0"/>
    <s v="Worker 4.0: the future of sensored construction sites"/>
    <x v="0"/>
    <x v="1"/>
    <m/>
  </r>
  <r>
    <n v="31"/>
    <s v="Castro, M. Vilar, D. Sanchis, E. Aibar, P."/>
    <x v="12"/>
    <s v="Uniclass and Multiclass connectionist classification of dialogue acts"/>
    <x v="0"/>
    <x v="2"/>
    <s v="uniclass y multiclass"/>
  </r>
  <r>
    <n v="32"/>
    <s v="Cecchini C"/>
    <x v="5"/>
    <s v="From data to 3d digital archive: a GIS-BIM spatial database for the historical centre of pavia (italy)"/>
    <x v="0"/>
    <x v="0"/>
    <m/>
  </r>
  <r>
    <n v="33"/>
    <s v="Cerezo, A. Pastor, A. Otero, M. Ballesteros, P."/>
    <x v="0"/>
    <s v="Integration of cost and work breakdown structures in the management of construction projects"/>
    <x v="0"/>
    <x v="1"/>
    <s v="analisis de relacion entre cbs y wbs para el éxito del proyecto"/>
  </r>
  <r>
    <n v="34"/>
    <s v="Chang L;Dong W;Yang J;Sun X;Xu X;Xu X;Zhang L"/>
    <x v="0"/>
    <s v="Hybrid belief rule base for regional railway safety assessment with data and knowledge under uncertainty"/>
    <x v="0"/>
    <x v="0"/>
    <m/>
  </r>
  <r>
    <n v="35"/>
    <s v="Chen H;Luo X"/>
    <x v="5"/>
    <s v="An automatic literature knowledge graph and reasoning network modeling framework based on ontology and natural language processing"/>
    <x v="0"/>
    <x v="0"/>
    <m/>
  </r>
  <r>
    <n v="36"/>
    <s v="Chen K-Y;Pan N-H"/>
    <x v="6"/>
    <s v="Inspection report coding for soil and water conservation structure maintenance"/>
    <x v="0"/>
    <x v="0"/>
    <m/>
  </r>
  <r>
    <n v="37"/>
    <s v="Chen Z;Chen J"/>
    <x v="13"/>
    <s v="Mobile imaging and computing for intelligent structural damage inspection"/>
    <x v="0"/>
    <x v="0"/>
    <m/>
  </r>
  <r>
    <n v="38"/>
    <s v="Cheng Y;Yu W-D;Li Q"/>
    <x v="4"/>
    <s v="GA-based multi-level association rule mining approach for defect analysis in the construction industry"/>
    <x v="0"/>
    <x v="1"/>
    <m/>
  </r>
  <r>
    <n v="39"/>
    <s v="Choi M;Cho S;Lim J;Shin H;Li Z;Kim Jj"/>
    <x v="3"/>
    <s v="Design framework for variable refrigerant flow systems with enhancement of interoperability between bim and energy simulation"/>
    <x v="0"/>
    <x v="3"/>
    <m/>
  </r>
  <r>
    <n v="40"/>
    <s v="Choi, B. Kim, S. Cho, K."/>
    <x v="14"/>
    <s v="Standardization of work classification system in spatial data construction"/>
    <x v="0"/>
    <x v="3"/>
    <s v="datos de construccion espacial"/>
  </r>
  <r>
    <n v="41"/>
    <s v="Christini, G. Fetsko, M. Hendrickson, C."/>
    <x v="15"/>
    <s v="Environmental management systems and ISO 14001 certification for construction firms"/>
    <x v="0"/>
    <x v="2"/>
    <s v="estandares ambientales"/>
  </r>
  <r>
    <n v="42"/>
    <s v="Chung J;Lee G;Kim J-H"/>
    <x v="1"/>
    <s v="Framework for technical specifications of 3d concrete printers"/>
    <x v="0"/>
    <x v="3"/>
    <m/>
  </r>
  <r>
    <n v="43"/>
    <s v="Conejera, G."/>
    <x v="3"/>
    <s v="Sistemas de clasificación BIM - Omniclass, Uniclass, Uniformat, Masterformat y NL/SfB"/>
    <x v="0"/>
    <x v="2"/>
    <s v="scc internacionales"/>
  </r>
  <r>
    <n v="44"/>
    <s v="Cortizo, A."/>
    <x v="8"/>
    <s v="Protocolo para la normalización del tratamiento geográfico de la información (TGGI)"/>
    <x v="0"/>
    <x v="1"/>
    <m/>
  </r>
  <r>
    <n v="45"/>
    <s v="Davis P;Aziz F;Newaz Mt;Sher W;Simon L"/>
    <x v="1"/>
    <s v="The classification of construction waste material using a deep convolutional neural network"/>
    <x v="0"/>
    <x v="1"/>
    <m/>
  </r>
  <r>
    <n v="46"/>
    <s v="Diakité Aa;Zlatanova S"/>
    <x v="3"/>
    <s v="Spatial subdivision of complex indoor environments for 3d indoor navigation"/>
    <x v="0"/>
    <x v="0"/>
    <m/>
  </r>
  <r>
    <n v="47"/>
    <s v="Dibs H;Al-Hedny S;Abed Karkoosh Hs"/>
    <x v="3"/>
    <s v="Extracting detailed buildings 3d model with using high resolution satellite imagery by remote sensing and GIS analysis; al-qasim green university a case study"/>
    <x v="0"/>
    <x v="1"/>
    <m/>
  </r>
  <r>
    <n v="48"/>
    <s v="Dickenson, R. y Harland, B."/>
    <x v="0"/>
    <s v="Digital engineering on the Sidney metro"/>
    <x v="0"/>
    <x v="3"/>
    <s v="proyectos viales"/>
  </r>
  <r>
    <n v="49"/>
    <s v="Didehvar N;Teymourifard M;Mojtahedi M;Sepasgozar S"/>
    <x v="3"/>
    <s v="An investigation on virtual information modeling acceptance based on project management knowledge areas"/>
    <x v="0"/>
    <x v="1"/>
    <m/>
  </r>
  <r>
    <n v="50"/>
    <s v="Dikbas, A. y Ercoskun, K."/>
    <x v="14"/>
    <s v="Construction Information Classification - An Object Oriented Paradigm"/>
    <x v="0"/>
    <x v="2"/>
    <s v="sistemas de clasificacion"/>
  </r>
  <r>
    <n v="51"/>
    <s v="Dimyadi J;Pauwels P;Amor R"/>
    <x v="2"/>
    <s v="Modelling and accessing regulatory knowledge for computer-assisted compliance audit"/>
    <x v="0"/>
    <x v="0"/>
    <m/>
  </r>
  <r>
    <n v="52"/>
    <s v="Dimyadi J;Solihin W;Hjelseth E"/>
    <x v="2"/>
    <s v="Classification of BIM-based model checking concepts"/>
    <x v="0"/>
    <x v="1"/>
    <m/>
  </r>
  <r>
    <n v="53"/>
    <s v="Doukari O;Greenwood D"/>
    <x v="0"/>
    <s v="Automatic generation of building information models from digitized plans"/>
    <x v="0"/>
    <x v="0"/>
    <m/>
  </r>
  <r>
    <n v="54"/>
    <s v="Ehwi Rj;Oti-Sarpong K;Shojaei R;Burgess G"/>
    <x v="16"/>
    <s v="Offsite manufacturing research: a systematic review of methodologies used"/>
    <x v="0"/>
    <x v="2"/>
    <m/>
  </r>
  <r>
    <n v="55"/>
    <s v="Ekholm, A."/>
    <x v="2"/>
    <s v="A critical analysis of international standards for construction classification - results from the development of a new Swedish construction classification system"/>
    <x v="0"/>
    <x v="2"/>
    <s v="estandares internacionales de sistemas de clasificacion"/>
  </r>
  <r>
    <n v="56"/>
    <s v="Ekholm, A."/>
    <x v="17"/>
    <s v="A conceptual framework for classification of construction works"/>
    <x v="0"/>
    <x v="3"/>
    <s v="sistemas de clasificacion de la construccion"/>
  </r>
  <r>
    <n v="57"/>
    <s v="El Rashid, M."/>
    <x v="2"/>
    <s v="The influence of non-standard work breakdown structure on change orders and cost estimation for sudan oil and gas projects"/>
    <x v="0"/>
    <x v="1"/>
    <s v="wbs no estandarizada"/>
  </r>
  <r>
    <n v="58"/>
    <s v="El-Diraby, T. y Lima, C."/>
    <x v="18"/>
    <s v="Domain taxonomy for construction concepts: toward a formal ontology for construction knowledge"/>
    <x v="0"/>
    <x v="1"/>
    <s v="industria de la construccion"/>
  </r>
  <r>
    <n v="59"/>
    <s v="Eriksson, H. Johansson, T. Olsson, P. Andersson, M. Engvall, J. Hast, I. Harrie, L."/>
    <x v="0"/>
    <s v="Requirements, development, and evaluation of a national building standard - a Swedish case study"/>
    <x v="0"/>
    <x v="1"/>
    <s v="sistemas de clasificacion y gestion de la construccion"/>
  </r>
  <r>
    <n v="60"/>
    <s v="Eteifa So;El-Adaway Ih"/>
    <x v="3"/>
    <s v="Using social network analysis to model the interaction between root causes of fatalities in the construction industry"/>
    <x v="0"/>
    <x v="1"/>
    <m/>
  </r>
  <r>
    <n v="61"/>
    <s v="Fan C-L"/>
    <x v="16"/>
    <s v="Data mining model for predicting the quality level and classification of construction projects"/>
    <x v="0"/>
    <x v="0"/>
    <m/>
  </r>
  <r>
    <n v="62"/>
    <s v="Fan J;Yu S;Chu J;Cheng F;Fan H;Wang L;Wang H;Li J"/>
    <x v="5"/>
    <s v="A novel hybrid decision-making model for team building in cloud service environment"/>
    <x v="0"/>
    <x v="3"/>
    <m/>
  </r>
  <r>
    <n v="63"/>
    <s v="Fazeli A;Dashti Ms;Jalaei F;Khanzadi M"/>
    <x v="1"/>
    <s v="An integrated BIM-based approach for cost estimation in construction projects"/>
    <x v="0"/>
    <x v="0"/>
    <m/>
  </r>
  <r>
    <n v="64"/>
    <s v="Feng T;Hall D;Nowee Ms"/>
    <x v="8"/>
    <s v="Computer modeling and public transportation"/>
    <x v="0"/>
    <x v="1"/>
    <m/>
  </r>
  <r>
    <n v="65"/>
    <s v="Forcada, N. Casals, M. Roca, X. Gangolells, M."/>
    <x v="8"/>
    <s v="Adoption of web databases for document management in SMEs of the construction sector in Spain"/>
    <x v="0"/>
    <x v="3"/>
    <s v="desarrollo web - bases de datos. gestion de documentos de la construccion en españa"/>
  </r>
  <r>
    <n v="66"/>
    <s v="Fraga Al;Vegetti M;Leone Hp"/>
    <x v="0"/>
    <s v="Ontology-based solutions for interoperability among product lifecycle management systems: a systematic literature review"/>
    <x v="0"/>
    <x v="2"/>
    <m/>
  </r>
  <r>
    <n v="67"/>
    <s v="Froese, T."/>
    <x v="17"/>
    <s v="Step data standards and the construction industry"/>
    <x v="0"/>
    <x v="2"/>
    <s v="estandares de la informacion de construccion"/>
  </r>
  <r>
    <n v="68"/>
    <s v="Froese, T. Grobler, F. Yu, K."/>
    <x v="19"/>
    <s v="Development of data standards for construction - an IAI perspective"/>
    <x v="0"/>
    <x v="3"/>
    <s v="estandares para informacion de la construccion"/>
  </r>
  <r>
    <n v="69"/>
    <s v="García De Soto B;Adey Bt;Fernando D"/>
    <x v="6"/>
    <s v="A hybrid methodology to estimate construction material quantities at an early project phase"/>
    <x v="0"/>
    <x v="0"/>
    <m/>
  </r>
  <r>
    <n v="70"/>
    <s v="Garcia Lc;Kamsu-Foguem B"/>
    <x v="5"/>
    <s v="BIM-oriented data mining for thermal performance of prefabricated buildings"/>
    <x v="0"/>
    <x v="0"/>
    <m/>
  </r>
  <r>
    <n v="71"/>
    <s v="German Institute for Standardization (DIN)"/>
    <x v="16"/>
    <s v="DIN SPEC 91400 Building Information Modeling (BIM): From model to specification of works"/>
    <x v="0"/>
    <x v="1"/>
    <m/>
  </r>
  <r>
    <n v="72"/>
    <s v="Ghaffarianhoseini A;Zhang T;Naismith N;Ghaffarianhoseini A;Doan Dt;Rehman Au;Nwadigo O;Tookey J"/>
    <x v="5"/>
    <s v="ND BIM-integrated knowledge-based building management: inspecting post-construction energy efficiency"/>
    <x v="0"/>
    <x v="1"/>
    <m/>
  </r>
  <r>
    <n v="73"/>
    <s v="Gibbs D-J;Lord W;Emmitt Sba;Ruikar K"/>
    <x v="4"/>
    <s v="BIM and construction contracts - CPC 2013’s approach"/>
    <x v="0"/>
    <x v="1"/>
    <m/>
  </r>
  <r>
    <n v="74"/>
    <s v="Ginigaddara B;Perera S;Feng Y;Rahnamayiezekavat P"/>
    <x v="16"/>
    <s v="Development of an offsite construction typology: a delphi study"/>
    <x v="0"/>
    <x v="3"/>
    <m/>
  </r>
  <r>
    <n v="75"/>
    <s v="Ginigaddara B;Perera S;Feng Y;Rahnamayiezekavat P"/>
    <x v="16"/>
    <s v="Offsite construction skills evolution: an Australian case study"/>
    <x v="0"/>
    <x v="1"/>
    <m/>
  </r>
  <r>
    <n v="76"/>
    <s v="Golovina O;Teizer J;Johansen Kw;König M"/>
    <x v="1"/>
    <s v="Towards autonomous cloud-based close call data management for construction equipment safety"/>
    <x v="0"/>
    <x v="0"/>
    <m/>
  </r>
  <r>
    <n v="77"/>
    <s v="Grant R"/>
    <x v="8"/>
    <s v="Unifying global building information"/>
    <x v="0"/>
    <x v="3"/>
    <m/>
  </r>
  <r>
    <n v="78"/>
    <s v="Guaglianone Mt;Aracri G;Oliveri E"/>
    <x v="3"/>
    <s v="The innovance Lexicon: organisation of terms and concepts about construction products"/>
    <x v="0"/>
    <x v="0"/>
    <m/>
  </r>
  <r>
    <n v="79"/>
    <s v="Guzzetti F;Anyabolu Kln;Biolo F;D'Ambrosio L"/>
    <x v="1"/>
    <s v="BIM for existing construction: a different logic scheme and an alternative semantic to enhance the interoperabilty"/>
    <x v="0"/>
    <x v="3"/>
    <m/>
  </r>
  <r>
    <n v="80"/>
    <s v="Ham N;Bae B-I;Yuh O-K"/>
    <x v="0"/>
    <s v="Phased reverse engineering framework for sustainable cultural heritage archives using laser scanning and BIM: the case of the hwanggungwoo (seoul, korea)"/>
    <x v="0"/>
    <x v="0"/>
    <m/>
  </r>
  <r>
    <n v="81"/>
    <s v="Hamdan A-H;Taraben J;Helmrich M;Mansperger T;Morgenthal G;Scherer Rj"/>
    <x v="1"/>
    <s v="A semantic modeling approach for the automated detection and interpretation of structural damage"/>
    <x v="0"/>
    <x v="3"/>
    <m/>
  </r>
  <r>
    <n v="82"/>
    <s v="Hermund, A. Klint, L. Rostrup, N."/>
    <x v="4"/>
    <s v="Mapping a classification system to architectural education - Investigating the relevance of classification systems in creative education"/>
    <x v="0"/>
    <x v="1"/>
    <m/>
  </r>
  <r>
    <n v="83"/>
    <s v="Himri K;Ridao P;Gracias N"/>
    <x v="1"/>
    <s v="Underwater object recognition using point-features, bayesian estimation and semantic information"/>
    <x v="0"/>
    <x v="0"/>
    <m/>
  </r>
  <r>
    <n v="84"/>
    <s v="Hong, P. Boo, L."/>
    <x v="2"/>
    <s v="Hierarchical Classification System of TBM Construction Work Information based on DB structure"/>
    <x v="0"/>
    <x v="3"/>
    <s v="base de datos para construccion de tuneles"/>
  </r>
  <r>
    <n v="85"/>
    <s v="Howard, R. y Andresen, J."/>
    <x v="20"/>
    <s v="Classification of building information european and it systems"/>
    <x v="0"/>
    <x v="2"/>
    <s v="sistemas de clasificacion europeos"/>
  </r>
  <r>
    <n v="86"/>
    <s v="Howard, R. y Björk, B."/>
    <x v="8"/>
    <s v="Use of standards for CAD layers in building"/>
    <x v="0"/>
    <x v="2"/>
    <s v="estandares cad"/>
  </r>
  <r>
    <n v="87"/>
    <s v="Hu M;Liu Y;Sugumaran V;Liu B;Du J"/>
    <x v="5"/>
    <s v="Automated structural defects diagnosis in underground transportation tunnels using semantic technologies"/>
    <x v="0"/>
    <x v="1"/>
    <m/>
  </r>
  <r>
    <n v="88"/>
    <s v="Hu Z;Zhang J"/>
    <x v="21"/>
    <s v="BIM and 4d-based integrated solution of analysis and management for conflicts and structural safety problems during construction: 2. development and site trials"/>
    <x v="0"/>
    <x v="1"/>
    <m/>
  </r>
  <r>
    <n v="89"/>
    <s v="Huang Mq;Ninić J;Zhang Qb"/>
    <x v="1"/>
    <s v="BIM, machine learning and computer vision techniques in underground construction: current status and future perspectives"/>
    <x v="0"/>
    <x v="2"/>
    <m/>
  </r>
  <r>
    <n v="90"/>
    <s v="Hussein, K. Ismaeel, E."/>
    <x v="0"/>
    <s v="Shape grammar strategies for representing the built heritage"/>
    <x v="0"/>
    <x v="3"/>
    <s v="proyectos patrimoniales"/>
  </r>
  <r>
    <n v="91"/>
    <s v="Hyun, J. Byong, Y. Sung, M."/>
    <x v="22"/>
    <s v="The development of urban metro maintenance facility system using construction classification system management"/>
    <x v="0"/>
    <x v="3"/>
    <s v="mantenimiento vial"/>
  </r>
  <r>
    <n v="92"/>
    <s v="Ibrahim Ym;Lukins Tc;Zhang X;Trucco E;Kaka Ap"/>
    <x v="23"/>
    <s v="Towards automated progress assessment of workpackage components in construction projects using computer vision"/>
    <x v="0"/>
    <x v="0"/>
    <m/>
  </r>
  <r>
    <n v="93"/>
    <s v="Igwe C;Nasiri F;Hammad A"/>
    <x v="0"/>
    <s v="Construction workspace management: critical review and roadmap"/>
    <x v="0"/>
    <x v="1"/>
    <m/>
  </r>
  <r>
    <n v="94"/>
    <s v="Im H;Ha M;Kim D;Choi J"/>
    <x v="1"/>
    <s v="Development of an ontological cost estimating knowledge framework for EPC projects"/>
    <x v="0"/>
    <x v="3"/>
    <m/>
  </r>
  <r>
    <n v="95"/>
    <s v="Jackson, P."/>
    <x v="0"/>
    <s v="Nordic study of classification systems for infrastructure and transportation"/>
    <x v="0"/>
    <x v="2"/>
    <m/>
  </r>
  <r>
    <n v="96"/>
    <s v="Jeon, S. Jeongsik, J. Jinhee, A. Changhak , K."/>
    <x v="5"/>
    <s v="A study on the application method of facility classification system for the development of asset management system for power generation structures"/>
    <x v="0"/>
    <x v="3"/>
    <s v="mantenimiento de plantas de generacion electrica"/>
  </r>
  <r>
    <n v="97"/>
    <s v="Jeong J;Jeong J"/>
    <x v="1"/>
    <s v="Novel approach of the integrated work &amp; risk breakdown structure for identifying the hierarchy of fatal incident in construction industry"/>
    <x v="0"/>
    <x v="0"/>
    <m/>
  </r>
  <r>
    <n v="98"/>
    <s v="Jiang L;Leicht Rm"/>
    <x v="2"/>
    <s v="Supporting automated constructability checking for formwork construction: an ontology"/>
    <x v="0"/>
    <x v="1"/>
    <m/>
  </r>
  <r>
    <n v="99"/>
    <s v="Jiang S;Zhang H;Dalian Jz"/>
    <x v="9"/>
    <s v="Research on BIM-based construction domain text information management"/>
    <x v="0"/>
    <x v="1"/>
    <m/>
  </r>
  <r>
    <n v="100"/>
    <s v="Jo C;Choi J"/>
    <x v="1"/>
    <s v="BIM information standard framework for model integration and utilization based on openbim"/>
    <x v="0"/>
    <x v="3"/>
    <m/>
  </r>
  <r>
    <n v="101"/>
    <s v="Kaewunruen S;Rungskunroch P;Welsh J"/>
    <x v="5"/>
    <s v="A digital-twin evaluation of net zero energy building for existing buildings"/>
    <x v="0"/>
    <x v="1"/>
    <m/>
  </r>
  <r>
    <n v="102"/>
    <s v="Kang Tw;Woo Jy"/>
    <x v="4"/>
    <s v="The development direction for a VDC support system based on BIM"/>
    <x v="0"/>
    <x v="1"/>
    <m/>
  </r>
  <r>
    <n v="103"/>
    <s v="Khan N;Ali Ak;Skibniewski Mj;Lee Dy;Park C"/>
    <x v="5"/>
    <s v="Excavation safety modeling approach using BIM and VPL"/>
    <x v="0"/>
    <x v="0"/>
    <m/>
  </r>
  <r>
    <n v="104"/>
    <s v="Kim E;Ji H;Kim J;Park E"/>
    <x v="1"/>
    <s v="Classifying apartment defect repair tasks in south Korea: a machine learning approach"/>
    <x v="0"/>
    <x v="0"/>
    <m/>
  </r>
  <r>
    <n v="105"/>
    <s v="Kim H;Lee J-K;Shin J;Choi J"/>
    <x v="5"/>
    <s v="Visual language approach to representing kbimcode-based Korea building code sentences for automated rule checking"/>
    <x v="0"/>
    <x v="0"/>
    <m/>
  </r>
  <r>
    <n v="106"/>
    <s v="Kim J;Cha Hs"/>
    <x v="16"/>
    <s v="Expediting the cost estimation process for aged-housing renovation projects using a probabilistic deep learning approach"/>
    <x v="0"/>
    <x v="0"/>
    <m/>
  </r>
  <r>
    <n v="107"/>
    <s v="KKS - Kraftwerk Kennzeichnen System"/>
    <x v="2"/>
    <s v="Landnet - KKS handbook"/>
    <x v="0"/>
    <x v="3"/>
    <m/>
  </r>
  <r>
    <n v="108"/>
    <s v="Koch C;Beemsterboer S"/>
    <x v="6"/>
    <s v="Making an engine: performativities of building information standards"/>
    <x v="0"/>
    <x v="0"/>
    <m/>
  </r>
  <r>
    <n v="109"/>
    <s v="Kula, B. y Ergen, E."/>
    <x v="3"/>
    <s v="Review of classification systems for facilities management"/>
    <x v="0"/>
    <x v="2"/>
    <s v="gestion de las facilidades"/>
  </r>
  <r>
    <n v="110"/>
    <s v="Lampathaki F;Koussouris S;Agostinho C;Jardim-Goncalves R;Charalabidis Y;Psarras J"/>
    <x v="22"/>
    <s v="Infusing scientific foundations into enterprise interoperability"/>
    <x v="0"/>
    <x v="1"/>
    <m/>
  </r>
  <r>
    <n v="111"/>
    <s v="Le C;Shrestha Kj;Jeong Hd;Damnjanovic I"/>
    <x v="1"/>
    <s v="A sequential pattern mining driven framework for developing construction logic knowledge bases"/>
    <x v="0"/>
    <x v="3"/>
    <m/>
  </r>
  <r>
    <n v="112"/>
    <s v="Lee J;Yang H;Lim J;Hong T;Kim J;Jeong K"/>
    <x v="0"/>
    <s v="BIM-based preliminary estimation method considering the life cycle cost for decision-making in the early design phase"/>
    <x v="0"/>
    <x v="0"/>
    <m/>
  </r>
  <r>
    <n v="113"/>
    <s v="Lee J-K;Lee J;Jeong Y-S;Sheward H;Sanguinetti P;Abdelmohsen S;Eastman Cm"/>
    <x v="22"/>
    <s v="Development of space database for automated building design review systems"/>
    <x v="0"/>
    <x v="3"/>
    <m/>
  </r>
  <r>
    <n v="114"/>
    <s v="Lee S;Tae S;Jang H;Chae Cu;Bok Y"/>
    <x v="1"/>
    <s v="Development of building information modeling template for environmental impact assessment"/>
    <x v="0"/>
    <x v="3"/>
    <m/>
  </r>
  <r>
    <n v="115"/>
    <s v="Lee S;Tae S;Roh S;Kim T"/>
    <x v="4"/>
    <s v="Green template for life cycle assessment of buildings based on building information modeling: focus on embodied environmental impact"/>
    <x v="0"/>
    <x v="1"/>
    <m/>
  </r>
  <r>
    <n v="116"/>
    <s v="Leen, K. Boyd, P. Charles, L. Joong, K. Chang, K."/>
    <x v="18"/>
    <s v="Business breakdown structure for construction management and web-based applicatin system"/>
    <x v="0"/>
    <x v="3"/>
    <s v="sistema basado en la web"/>
  </r>
  <r>
    <n v="117"/>
    <s v="Lehner, S."/>
    <x v="18"/>
    <s v="European fire classification of construction products, new test method &quot;SBI&quot;, and introduction of the european classification system into german building regulations"/>
    <x v="0"/>
    <x v="3"/>
    <s v="sistema de clasificacion para construcción de sistemas contra incendios"/>
  </r>
  <r>
    <n v="118"/>
    <s v="Leite F;Akinci B"/>
    <x v="22"/>
    <s v="Formalized representation for supporting automated identification of critical assets in facilities during emergencies triggered by failures in building systems"/>
    <x v="0"/>
    <x v="3"/>
    <m/>
  </r>
  <r>
    <n v="119"/>
    <s v="Likhitruangsilp, V. Loannou, P. Leeladejkul, S."/>
    <x v="13"/>
    <s v="Mapping work process and information exchange of construction entities for bim implementation: case study of an academic institute"/>
    <x v="0"/>
    <x v="0"/>
    <s v="entidades de construccion para bim"/>
  </r>
  <r>
    <n v="120"/>
    <s v="Likhitruangsilp, V. Putthividhya, W. Ioannou, P."/>
    <x v="22"/>
    <s v="Conceptual framework of the green building information management system"/>
    <x v="0"/>
    <x v="3"/>
    <s v="edificaciones sostenibles"/>
  </r>
  <r>
    <n v="121"/>
    <s v="Lou, E. y Goulding, J."/>
    <x v="24"/>
    <s v="Building and construction classification systems"/>
    <x v="0"/>
    <x v="2"/>
    <s v="sistemas de clasificacion y gestion de la construccion"/>
  </r>
  <r>
    <n v="122"/>
    <s v="Lu Z"/>
    <x v="1"/>
    <s v="Construction of the 3d reconstruction system of building construction scene based on deep learning"/>
    <x v="0"/>
    <x v="0"/>
    <m/>
  </r>
  <r>
    <n v="123"/>
    <s v="Lucas J;Bulbul T;Thabet W"/>
    <x v="9"/>
    <s v="An object-oriented model to support healthcare facility information management"/>
    <x v="0"/>
    <x v="3"/>
    <m/>
  </r>
  <r>
    <n v="124"/>
    <s v="Lukichev, S. y Romanovich, M."/>
    <x v="2"/>
    <s v="The quality management system as a key factor for sustainable development of the construction companies"/>
    <x v="0"/>
    <x v="1"/>
    <s v="gestion de la calidad"/>
  </r>
  <r>
    <n v="125"/>
    <s v="Macaskill S;Mostafa S;Stewart Ra;Sahin O;Suprun E"/>
    <x v="1"/>
    <s v="Offsite construction supply chain strategies for matching affordable rental housing demand: a system dynamics approach"/>
    <x v="0"/>
    <x v="0"/>
    <m/>
  </r>
  <r>
    <n v="126"/>
    <s v="Makarfi, Y. Kaka, A. Aouad, G. Kagioglou, M."/>
    <x v="23"/>
    <s v="Framework for a generic work breakdown structure for building projects"/>
    <x v="0"/>
    <x v="3"/>
    <s v="wbs estandarizada"/>
  </r>
  <r>
    <n v="127"/>
    <s v="Makvandia G;Safiuddin M"/>
    <x v="1"/>
    <s v="Obstacles to developing net-zero energy (nze) homes in greater toronto area"/>
    <x v="0"/>
    <x v="1"/>
    <m/>
  </r>
  <r>
    <n v="128"/>
    <s v="Martínez-Rojas M;Soto-Hidalgo Jm;Marín N;Vila Ma"/>
    <x v="3"/>
    <s v="Using classification techniques for assigning work descriptions to task groups on the basis of construction vocabulary"/>
    <x v="0"/>
    <x v="1"/>
    <m/>
  </r>
  <r>
    <n v="129"/>
    <s v="Marzouk, M. Saleeb, N. ElSharkawy, M. Eid, A. Ali, M. Metawie, M."/>
    <x v="3"/>
    <s v="Classification system for egyptian heritage buildings"/>
    <x v="0"/>
    <x v="3"/>
    <s v="arquitectura patrinomial egipcia"/>
  </r>
  <r>
    <n v="130"/>
    <s v="Mattaraia L;Fabricio Mm;Codinhoto R"/>
    <x v="1"/>
    <s v="Structure for the classification of disassembly applied to BIM models."/>
    <x v="0"/>
    <x v="0"/>
    <m/>
  </r>
  <r>
    <n v="131"/>
    <s v="Mcmahon P;Zhang T;Dwight R"/>
    <x v="0"/>
    <s v="Requirements for big data adoption for railway asset management"/>
    <x v="0"/>
    <x v="0"/>
    <m/>
  </r>
  <r>
    <n v="132"/>
    <s v="Mêda, P. Hjelseth, E. Sousa, H."/>
    <x v="2"/>
    <s v="Construction information framework—the role of classification systems"/>
    <x v="0"/>
    <x v="3"/>
    <s v="clasificacion de bmc"/>
  </r>
  <r>
    <n v="133"/>
    <s v="Mêda, P. y Sousa, H."/>
    <x v="4"/>
    <s v="Information consistency on construction - Case study of correlation between classification systems for construction types"/>
    <x v="0"/>
    <x v="0"/>
    <s v="scc para tipos de construccion"/>
  </r>
  <r>
    <n v="134"/>
    <s v="Melzner J;Zhang S;Teizer J;Bargstädt H-J"/>
    <x v="9"/>
    <s v="A case study on automated safety compliance checking to assist fall protection design and planning in building information models"/>
    <x v="0"/>
    <x v="1"/>
    <m/>
  </r>
  <r>
    <n v="135"/>
    <s v="Middleton, G. Sternberg, P. Hsieh, C. Kaplan, S. Turner, L. Doktorczyk, R. Bevier, W. Wolf, B. Davis, K."/>
    <x v="13"/>
    <s v="GreenFormat - Structured format for information to support sustainable design and product choices"/>
    <x v="0"/>
    <x v="3"/>
    <m/>
  </r>
  <r>
    <n v="136"/>
    <s v="Mitelman A;Gurevich U"/>
    <x v="1"/>
    <s v="Implementing BIM for conventional tunnels - a proposed methodology and case study"/>
    <x v="0"/>
    <x v="0"/>
    <m/>
  </r>
  <r>
    <n v="137"/>
    <s v="Monteiro A;Mêda P;Poças Martins J"/>
    <x v="13"/>
    <s v="Framework for the coordinated application of two different integrated project delivery platforms"/>
    <x v="0"/>
    <x v="3"/>
    <m/>
  </r>
  <r>
    <n v="138"/>
    <s v="Monteiro, A. Mêda, P. Poças, J."/>
    <x v="13"/>
    <s v="Framework for the coordinated application of two different integrated project delivery platforms"/>
    <x v="0"/>
    <x v="3"/>
    <s v="plataformas integradas de entregables del proyecto"/>
  </r>
  <r>
    <n v="139"/>
    <s v="Moon H;Dawood N;Kang L"/>
    <x v="13"/>
    <s v="Development of workspace conflict visualization system using 4d object of work schedule"/>
    <x v="0"/>
    <x v="3"/>
    <m/>
  </r>
  <r>
    <n v="140"/>
    <s v="Moon H;Kim H;Kim C;Kang L"/>
    <x v="13"/>
    <s v="Development of a schedule-workspace interference management system simultaneously considering the overlap level of parallel schedules and workspaces"/>
    <x v="0"/>
    <x v="3"/>
    <m/>
  </r>
  <r>
    <n v="141"/>
    <s v="Mulero-Palencia S;Álvarez-Díaz S;Andrés-Chicote M"/>
    <x v="1"/>
    <s v="Machine learning for the improvement of deep renovation building projects using as-built BIM models"/>
    <x v="0"/>
    <x v="1"/>
    <m/>
  </r>
  <r>
    <n v="142"/>
    <s v="Munir M;Kiviniemi A;Jones Sw;Finnegan S"/>
    <x v="5"/>
    <s v="BIM business value generation theory: a grounded theory approach"/>
    <x v="0"/>
    <x v="0"/>
    <m/>
  </r>
  <r>
    <n v="143"/>
    <s v="Murphy Me;Perera S;Heaney G"/>
    <x v="4"/>
    <s v="Innovation management model: a tool for sustained implementation of product innovation into construction projects"/>
    <x v="0"/>
    <x v="0"/>
    <m/>
  </r>
  <r>
    <n v="144"/>
    <s v="Mutis I;Issa Rra"/>
    <x v="22"/>
    <s v="Framework for semantic reconciliation of construction project information"/>
    <x v="0"/>
    <x v="3"/>
    <m/>
  </r>
  <r>
    <n v="145"/>
    <s v="Naji Dm;Akin Mk;Cabalar Af"/>
    <x v="1"/>
    <s v="Evaluation of seismic site classification for kahramanmaras city, turkey"/>
    <x v="0"/>
    <x v="1"/>
    <m/>
  </r>
  <r>
    <n v="146"/>
    <s v="Narinder Singh"/>
    <x v="19"/>
    <s v="Unifying heterogeneous information models"/>
    <x v="0"/>
    <x v="3"/>
    <s v="sistemas de clasificacion"/>
  </r>
  <r>
    <n v="147"/>
    <s v="Niknam M;Karshenas S"/>
    <x v="4"/>
    <s v="Integrating distributed sources of information for construction cost estimating using semantic web and semantic web service technologies"/>
    <x v="0"/>
    <x v="1"/>
    <m/>
  </r>
  <r>
    <n v="148"/>
    <s v="Palos, S"/>
    <x v="22"/>
    <s v="State-of-the-art analysis of product data definitions usage in BIM"/>
    <x v="0"/>
    <x v="2"/>
    <s v="definicion de datos de productos para bim"/>
  </r>
  <r>
    <n v="149"/>
    <s v="Park C-S;Kim H-J;Park H-T;Goh J-H;Pedro A"/>
    <x v="6"/>
    <s v="BIM-based idea bank for managing value engineering ideas"/>
    <x v="0"/>
    <x v="0"/>
    <m/>
  </r>
  <r>
    <n v="150"/>
    <s v="Park Si;Park J;Kim B-G;Lee S-H"/>
    <x v="3"/>
    <s v="Improving applicability for information model of an IFC-based steel bridge in the design phase using functional meanings of bridge components"/>
    <x v="0"/>
    <x v="0"/>
    <m/>
  </r>
  <r>
    <n v="151"/>
    <s v="Pasini D;Caffi V;Daniotti B;Lupica Spagnolo S;Pavan A"/>
    <x v="6"/>
    <s v="The innovance BIM library approach"/>
    <x v="0"/>
    <x v="0"/>
    <m/>
  </r>
  <r>
    <n v="152"/>
    <s v="Pérez-García A;Martín-Dorta N;Aranda Já"/>
    <x v="1"/>
    <s v="BIM requirements in the spanish public tender - analysis of adoption in construction contracts"/>
    <x v="0"/>
    <x v="1"/>
    <m/>
  </r>
  <r>
    <n v="153"/>
    <s v="Ping, H. Yen, S. Meng, L."/>
    <x v="11"/>
    <s v="The use of knowledge map model in construction industry"/>
    <x v="0"/>
    <x v="0"/>
    <s v="industria de la construccion"/>
  </r>
  <r>
    <n v="154"/>
    <s v="Preidel C;Daum S;Borrmann A"/>
    <x v="6"/>
    <s v="Data retrieval from building information models based on visual programming"/>
    <x v="0"/>
    <x v="0"/>
    <m/>
  </r>
  <r>
    <n v="155"/>
    <s v="Qassimi S;Abdelwahed Eh"/>
    <x v="5"/>
    <s v="The role of collaborative tagging and ontologies in emerging semantic of web resources"/>
    <x v="0"/>
    <x v="1"/>
    <m/>
  </r>
  <r>
    <n v="156"/>
    <s v="Röck M;Hollberg A;Habert G;Passer A"/>
    <x v="3"/>
    <s v="lCA and BIM: visualization of environmental potentials in building construction at early design stages"/>
    <x v="0"/>
    <x v="1"/>
    <m/>
  </r>
  <r>
    <n v="157"/>
    <s v="Rodriguez Bx;Simonen K;Huang M;De Wolf C"/>
    <x v="5"/>
    <s v="A taxonomy for whole building life cycle assessment (wblca)"/>
    <x v="0"/>
    <x v="3"/>
    <m/>
  </r>
  <r>
    <n v="158"/>
    <s v="Rogage K;Greenwood D"/>
    <x v="0"/>
    <s v="Data transfer between digital models of built assets and their operation &amp; maintenance systems"/>
    <x v="0"/>
    <x v="1"/>
    <m/>
  </r>
  <r>
    <n v="159"/>
    <s v="Rose Cm;Stegemann Ja"/>
    <x v="3"/>
    <s v="Characterising existing buildings as material banks (e-bamb) to enable component reuse"/>
    <x v="0"/>
    <x v="0"/>
    <m/>
  </r>
  <r>
    <n v="160"/>
    <s v="Rupasinghe Nkah;Panuwatwanich K"/>
    <x v="1"/>
    <s v="Understanding construction site safety hazards through open data: text mining approach"/>
    <x v="0"/>
    <x v="1"/>
    <m/>
  </r>
  <r>
    <n v="161"/>
    <s v="Ryu, M. Truong, H. Kannala, M."/>
    <x v="1"/>
    <s v="Understanding quality of analytics trade‑offs in an end‑to‑end machine learning‑based classification system for BIM"/>
    <x v="0"/>
    <x v="1"/>
    <s v="sistemas de clasificacion y gestion de la construccion"/>
  </r>
  <r>
    <n v="162"/>
    <s v="Sadri, S. Taheri, A. Yitmen, I. Jongeling, R."/>
    <x v="0"/>
    <s v="Requirement management in a life cycle perspective based on ISO 19650-1 and CoClass as the new classification system in Sweden"/>
    <x v="0"/>
    <x v="1"/>
    <s v="coclass"/>
  </r>
  <r>
    <n v="163"/>
    <s v="Saleeb, N. Garcia, R. Marzouk, M."/>
    <x v="3"/>
    <s v="Ontological classification for heritage computer aided design"/>
    <x v="0"/>
    <x v="3"/>
    <s v="ordenamiento de patrinomio"/>
  </r>
  <r>
    <n v="164"/>
    <s v="Saleeb, N. Marzouk, M. Atteya, U."/>
    <x v="3"/>
    <s v="A comparative suitability study between classification systems for bim in heritage"/>
    <x v="0"/>
    <x v="2"/>
    <s v="sistemas bim para gestion del patrimonio"/>
  </r>
  <r>
    <n v="165"/>
    <s v="Sandanayake M;Yang W;Chhibba N;Vrcelj Z"/>
    <x v="1"/>
    <s v="Residential building defects investigation and mitigation – a comparative review in Victoria, Australia, for understanding the way forward"/>
    <x v="0"/>
    <x v="1"/>
    <m/>
  </r>
  <r>
    <n v="166"/>
    <s v="Sibenik G;Kovacic I"/>
    <x v="1"/>
    <s v="Interpreted open data exchange between architectural design and structural analysis models"/>
    <x v="0"/>
    <x v="1"/>
    <m/>
  </r>
  <r>
    <n v="167"/>
    <s v="Sibenik G;Kovacic I"/>
    <x v="0"/>
    <s v="Assessment of model-based data exchange between architectural design and structural analysis"/>
    <x v="0"/>
    <x v="3"/>
    <m/>
  </r>
  <r>
    <n v="168"/>
    <s v="Sjostrom, C. Jernberg, P. Frohnsdorff, G."/>
    <x v="20"/>
    <s v="International standards for design life of constructed assets"/>
    <x v="0"/>
    <x v="2"/>
    <s v="estandares internacionales para gestion de activos de la construccion"/>
  </r>
  <r>
    <n v="169"/>
    <s v="Soust-Verdaguer, B. et al"/>
    <x v="0"/>
    <s v="Implications of using systematic decomposition structures to organize building LCA information: A comparative analysis of national standards and guidelines - IEA EBC ANNEX 72"/>
    <x v="0"/>
    <x v="1"/>
    <s v="sistemas de clasificacion y gestion de la construccion"/>
  </r>
  <r>
    <n v="170"/>
    <s v="Succar B;Poirier E"/>
    <x v="0"/>
    <s v="Lifecycle information transformation and exchange for delivering and managing digital and physical assets"/>
    <x v="0"/>
    <x v="1"/>
    <m/>
  </r>
  <r>
    <n v="171"/>
    <s v="Sung-Shun Weng, Hsine-Jen Tsai, Shang-Chia Liu, Cheng-Hsin Hsu"/>
    <x v="14"/>
    <s v="Ontology construction for information classification"/>
    <x v="0"/>
    <x v="2"/>
    <s v="sistemas de clasificacion"/>
  </r>
  <r>
    <n v="172"/>
    <s v="Suter G"/>
    <x v="16"/>
    <s v="Modeling multiple space views for schematic building design using space ontologies and layout transformation operations"/>
    <x v="0"/>
    <x v="0"/>
    <m/>
  </r>
  <r>
    <n v="173"/>
    <s v="Taleb Ms;Belayutham S;Ibrahim Ckic"/>
    <x v="1"/>
    <s v="Applications of serious games in construction: the current state, classifications and a proposed process framework"/>
    <x v="0"/>
    <x v="1"/>
    <m/>
  </r>
  <r>
    <n v="174"/>
    <s v="Tatum Cb"/>
    <x v="3"/>
    <s v="Construction engineering research: integration and innovation"/>
    <x v="0"/>
    <x v="1"/>
    <m/>
  </r>
  <r>
    <n v="175"/>
    <s v="Terai, T."/>
    <x v="24"/>
    <s v="Development of the Construction Classification System in Japan (JCCS)"/>
    <x v="0"/>
    <x v="3"/>
    <s v="construccion en japon"/>
  </r>
  <r>
    <n v="176"/>
    <s v="Thinus Maritz , Carl Klopper and Thys Siglé"/>
    <x v="14"/>
    <s v="Developing a national standard/code of practice for the classification of construction information in South Africa"/>
    <x v="0"/>
    <x v="3"/>
    <s v="industria de la construccion en india"/>
  </r>
  <r>
    <n v="177"/>
    <s v="Tiruneh Gg;Fayek Ar"/>
    <x v="1"/>
    <s v="Competency and performance measures for organizations in the construction industry"/>
    <x v="0"/>
    <x v="1"/>
    <m/>
  </r>
  <r>
    <n v="178"/>
    <s v="Traversari Aalr;Den Hoed Mm;Di Giulio Rr;Bomhof Fwf"/>
    <x v="6"/>
    <s v="Towards sustainability through energy efficient buildings‘ design: semantic labels"/>
    <x v="0"/>
    <x v="0"/>
    <m/>
  </r>
  <r>
    <n v="179"/>
    <s v="Turk, Z. y Amor, R."/>
    <x v="25"/>
    <s v="Architectural foundation of a construction information network"/>
    <x v="0"/>
    <x v="3"/>
    <s v="redes de informacion de construccion"/>
  </r>
  <r>
    <n v="180"/>
    <s v="Uhm M;Lee G;Park Y;Kim S;Jung J;Lee J-K"/>
    <x v="4"/>
    <s v="Requirements for computational rule checking of requests for proposals (RFPS) for building designs in South Korea"/>
    <x v="0"/>
    <x v="0"/>
    <m/>
  </r>
  <r>
    <n v="181"/>
    <s v="Vilutienė T;Šarkienė E;Šarka V;Kiaulakis A"/>
    <x v="0"/>
    <s v="BIM application in infrastructure projects"/>
    <x v="0"/>
    <x v="1"/>
    <m/>
  </r>
  <r>
    <n v="182"/>
    <s v="Vlasov, V. Konin, I. Pribyl, P. Bogumil, V."/>
    <x v="2"/>
    <s v="Development of standards and their harmonization with international standards in construction and development of intelligent transport systems in Russia"/>
    <x v="0"/>
    <x v="3"/>
    <s v="sistemas de transporte inteligentes"/>
  </r>
  <r>
    <n v="183"/>
    <s v="Vycital M;Jarský C"/>
    <x v="0"/>
    <s v="An automated ND model creation on BIM models"/>
    <x v="0"/>
    <x v="0"/>
    <m/>
  </r>
  <r>
    <n v="184"/>
    <s v="Wagner A;Sprenger W;Maurer C;Kuhn Te;Rüppel U"/>
    <x v="16"/>
    <s v="Building product ontology: core ontology for linked building product data"/>
    <x v="0"/>
    <x v="1"/>
    <m/>
  </r>
  <r>
    <n v="185"/>
    <s v="Wikberg F;Olofsson T;Ekholm A"/>
    <x v="13"/>
    <s v="Design configuration with architectural objects: linking customer requirements with system capabilities in industrialized house-building platforms"/>
    <x v="0"/>
    <x v="0"/>
    <m/>
  </r>
  <r>
    <n v="186"/>
    <s v="Wild, P. Giess, M. Mcmahon, C."/>
    <x v="23"/>
    <s v="Describing engineering documents with faceted approaches: Observations and reflections"/>
    <x v="0"/>
    <x v="2"/>
    <s v="enfoque de la informacion por facetas"/>
  </r>
  <r>
    <n v="187"/>
    <s v="Wirahadikusumah, R."/>
    <x v="8"/>
    <s v="The need for standard production information of indonesian construction industry"/>
    <x v="0"/>
    <x v="1"/>
    <s v="industria de la construccion"/>
  </r>
  <r>
    <n v="188"/>
    <s v="Woo S-H;Jeon J-W;Eom S-J"/>
    <x v="6"/>
    <s v="Development of classification system for BIM application into traditional wooden architecture: guanyin pavilion of dule temple"/>
    <x v="0"/>
    <x v="3"/>
    <m/>
  </r>
  <r>
    <n v="189"/>
    <s v="Wu H;Shen G;Lin X;Li M;Zhang B;Li Cz"/>
    <x v="0"/>
    <s v="Screening patents of ICT in construction using deep learning and NLP techniques"/>
    <x v="0"/>
    <x v="1"/>
    <m/>
  </r>
  <r>
    <n v="190"/>
    <s v="Wu S;Zhang J-M;Wang R"/>
    <x v="1"/>
    <s v="Machine learning method for CPTU based 3d stratification of New Zealand geotechnical database sites"/>
    <x v="0"/>
    <x v="1"/>
    <m/>
  </r>
  <r>
    <n v="191"/>
    <s v="Wuni Iy;Shen Gq;Darko A"/>
    <x v="1"/>
    <s v="Best practices for implementing industrialized construction projects: lessons from nine case studies"/>
    <x v="0"/>
    <x v="1"/>
    <m/>
  </r>
  <r>
    <n v="192"/>
    <s v="Xiang Z;Rashidi A;Ou G"/>
    <x v="1"/>
    <s v="Automated framework to translate rebar spatial information from GPR into BIM"/>
    <x v="0"/>
    <x v="3"/>
    <m/>
  </r>
  <r>
    <n v="193"/>
    <s v="Xu H;Li S"/>
    <x v="0"/>
    <s v="Safety analysis of deep foundation excavation in water-rich soft soils based on BIM"/>
    <x v="0"/>
    <x v="1"/>
    <m/>
  </r>
  <r>
    <n v="194"/>
    <s v="Yalcin As;Kilic Hs;Delen D"/>
    <x v="16"/>
    <s v="The use of multi-criteria decision-making methods in business analytics: a comprehensive literature review"/>
    <x v="0"/>
    <x v="2"/>
    <m/>
  </r>
  <r>
    <n v="195"/>
    <s v="Yang D;Kim B;Kim H"/>
    <x v="1"/>
    <s v="Automated defect classification in the maintenance phase using a channel attention-based convolutional neural network model of natural language processing"/>
    <x v="0"/>
    <x v="0"/>
    <m/>
  </r>
  <r>
    <n v="196"/>
    <s v="Ye D"/>
    <x v="1"/>
    <s v="An algorithm for construction project cost forecast based on particle swarm optimization-guided bp neural network"/>
    <x v="0"/>
    <x v="3"/>
    <m/>
  </r>
  <r>
    <n v="197"/>
    <s v="Yong, P. y Taesoo, K."/>
    <x v="21"/>
    <s v="A study on the model for construction records classification system"/>
    <x v="0"/>
    <x v="1"/>
    <s v="sistemas de clasificacion"/>
  </r>
  <r>
    <n v="198"/>
    <s v="Young, K. Won, H. Jae, P. Gi, C."/>
    <x v="6"/>
    <s v="An estimation framework for building information modeling (BIM)-based demolition waste by type"/>
    <x v="0"/>
    <x v="3"/>
    <s v="gestion de residuos y demoliciones de obra"/>
  </r>
  <r>
    <n v="199"/>
    <s v="Yu M-L;Tsai M-H"/>
    <x v="1"/>
    <s v="ACS: construction data auto-correction system-taiwan public construction data example"/>
    <x v="0"/>
    <x v="1"/>
    <m/>
  </r>
  <r>
    <n v="200"/>
    <s v="Yun, S. y Kim, S."/>
    <x v="18"/>
    <s v="Using common-WBS based on construction classification system for integrate schedule and cost information"/>
    <x v="0"/>
    <x v="1"/>
    <s v="edt, gestion del tiempo y del costo"/>
  </r>
  <r>
    <n v="201"/>
    <s v="Yussef A;Gibson Ge;El Asmar M;Ramsey D"/>
    <x v="0"/>
    <s v="Industry survey for determining the state of practice of front end engineering design for industrial construction"/>
    <x v="0"/>
    <x v="0"/>
    <m/>
  </r>
  <r>
    <n v="202"/>
    <s v="Zanchetta C;Borin P;Cecchini C;Xausa G"/>
    <x v="6"/>
    <s v="Computational design and classification systems to support predictive checking of performance of building systems [computational design e sistemi di classificazione per la verifica predittiva delle prestazioni di sistema degli organismi edilizi]"/>
    <x v="0"/>
    <x v="1"/>
    <m/>
  </r>
  <r>
    <n v="203"/>
    <s v="Zanni M;Sharpe T;Lammers P;Arnold L;Pickard J"/>
    <x v="5"/>
    <s v="Developing a methodology for integration of whole life costs into BIM processes to assist design decision making"/>
    <x v="0"/>
    <x v="0"/>
    <m/>
  </r>
  <r>
    <n v="204"/>
    <s v="Zhang J"/>
    <x v="6"/>
    <s v="Research on BIM's building facilities coding system"/>
    <x v="0"/>
    <x v="1"/>
    <m/>
  </r>
  <r>
    <n v="205"/>
    <s v="Zhang Q;Liu Z;Tan J"/>
    <x v="5"/>
    <s v="Prediction of geological conditions for a tunnel boring machine using big operational data"/>
    <x v="0"/>
    <x v="1"/>
    <m/>
  </r>
  <r>
    <n v="206"/>
    <s v="Zhang S;Boukamp F;Teizer J"/>
    <x v="4"/>
    <s v="Ontology-based semantic modeling of construction safety knowledge: towards automated safety planning for job hazard analysis (jha)"/>
    <x v="0"/>
    <x v="0"/>
    <m/>
  </r>
  <r>
    <n v="207"/>
    <s v="Zhou Z;Goh Ym;Shen L"/>
    <x v="2"/>
    <s v="Overview and analysis of ontology studies supporting development of the construction industry"/>
    <x v="0"/>
    <x v="1"/>
    <m/>
  </r>
  <r>
    <n v="208"/>
    <s v="Zhu, Y. y Wang, Y."/>
    <x v="8"/>
    <s v="Organization of information standards in chinese construction industry"/>
    <x v="0"/>
    <x v="3"/>
    <s v="industria de la construccion china"/>
  </r>
  <r>
    <n v="209"/>
    <s v="Lima, R. Salvado, F. Falcao, M. Couto, P."/>
    <x v="1"/>
    <s v="Experience in the field of sustainability enhanced construction classification system"/>
    <x v="1"/>
    <x v="1"/>
    <s v="sistemas de clasificacion y gestion de la construccion"/>
  </r>
  <r>
    <n v="210"/>
    <s v="Aburamadan R;Moustaka A;Trillo C;Makore Bcn;Udeaja C;Gyau Baffour Awuah K"/>
    <x v="1"/>
    <s v="Heritage building information modelling (HBIM) as a tool for heritage conservation: observations and reflections on data collection, management and use in research in a middle eastern context"/>
    <x v="2"/>
    <x v="0"/>
    <m/>
  </r>
  <r>
    <n v="211"/>
    <s v="Akanbi T;Zhang J"/>
    <x v="0"/>
    <s v="Automated design information extraction from construction specifications to support wood construction cost estimation"/>
    <x v="2"/>
    <x v="0"/>
    <m/>
  </r>
  <r>
    <n v="212"/>
    <s v="Akhmetov F;Islamov K;Sovkov S"/>
    <x v="1"/>
    <s v="Building management using information modeling technology"/>
    <x v="2"/>
    <x v="1"/>
    <m/>
  </r>
  <r>
    <n v="213"/>
    <s v="Al-Mashta S;Alkass S"/>
    <x v="11"/>
    <s v="Integrated cost budgeting and estimating model for building projects"/>
    <x v="2"/>
    <x v="1"/>
    <m/>
  </r>
  <r>
    <n v="214"/>
    <s v="Alonge Cy;Arogundade Ot;Adesemowo K;Ibrahalu Ft;Adeniran Oj;Mustapha Am"/>
    <x v="0"/>
    <s v="Information asset classification and labelling model using fuzzy approach for effective security risk assessment"/>
    <x v="2"/>
    <x v="0"/>
    <m/>
  </r>
  <r>
    <n v="215"/>
    <s v="Andersson N;Lessing J"/>
    <x v="6"/>
    <s v="The interface between industrialized and project based construction"/>
    <x v="2"/>
    <x v="0"/>
    <m/>
  </r>
  <r>
    <n v="216"/>
    <s v="Badenko V;Fedotov A;Zotov D;Lytkin S;Volgin D;Garg Rd;Min L"/>
    <x v="5"/>
    <s v="Scan-to-BIM methodology adapted for different application"/>
    <x v="2"/>
    <x v="0"/>
    <m/>
  </r>
  <r>
    <n v="217"/>
    <s v="Bakker J;Stolwijk Hf"/>
    <x v="6"/>
    <s v="A dutch concept library (cb-nl) to support BIM for the life cycle"/>
    <x v="2"/>
    <x v="0"/>
    <m/>
  </r>
  <r>
    <n v="218"/>
    <s v="Bakker Jd;Mommers B"/>
    <x v="4"/>
    <s v="A dutch concept library (cb-nl) to support BIM for the life cycle"/>
    <x v="2"/>
    <x v="0"/>
    <m/>
  </r>
  <r>
    <n v="219"/>
    <s v="Barkokebas B;Hamdan Sb;Al-Hussein M;Manrique Jd"/>
    <x v="4"/>
    <s v="Coordination of cost estimation for industrialized residential projects through the use of BIM"/>
    <x v="2"/>
    <x v="1"/>
    <m/>
  </r>
  <r>
    <n v="220"/>
    <s v="Beliakov S"/>
    <x v="1"/>
    <s v="Principal modeling of technological support for sustainable construction projects"/>
    <x v="2"/>
    <x v="1"/>
    <m/>
  </r>
  <r>
    <n v="221"/>
    <s v="Bi Z;Wang H;Lu Y;Yang H"/>
    <x v="1"/>
    <s v="Research on construction method of semantic dictionary in architecture"/>
    <x v="2"/>
    <x v="1"/>
    <m/>
  </r>
  <r>
    <n v="222"/>
    <s v="Biswas T;Krishnamurti R;Wang T-H"/>
    <x v="23"/>
    <s v="Framework for sustainable building design"/>
    <x v="2"/>
    <x v="3"/>
    <m/>
  </r>
  <r>
    <n v="223"/>
    <s v="Björnsson I;Molnár M;Ekholm A"/>
    <x v="3"/>
    <s v="Implementation framework for BIM-based risk management"/>
    <x v="2"/>
    <x v="0"/>
    <m/>
  </r>
  <r>
    <n v="224"/>
    <s v="Borhani A;Lee Hw;Dossick Cs;Osburn L;Kinsman M"/>
    <x v="6"/>
    <s v="BIM to facilities management: presenting a proven workflow for information exchange"/>
    <x v="2"/>
    <x v="0"/>
    <m/>
  </r>
  <r>
    <n v="225"/>
    <s v="Cecchini C;Magrini A;Gobbi L"/>
    <x v="5"/>
    <s v="A 3d platform for energy data visualization of building assets"/>
    <x v="2"/>
    <x v="0"/>
    <m/>
  </r>
  <r>
    <n v="226"/>
    <s v="Chatzisymeon A;Papadopoulos N;Chatzisymeon G"/>
    <x v="22"/>
    <s v="Application of BIM and GIS in class 1-5 cost estimates"/>
    <x v="2"/>
    <x v="1"/>
    <m/>
  </r>
  <r>
    <n v="227"/>
    <s v="Chen D;Hajderanj L;Fiske J"/>
    <x v="5"/>
    <s v="Towards automated cost analysis, benchmarking and estimating in construction: a machine learning approach"/>
    <x v="2"/>
    <x v="0"/>
    <m/>
  </r>
  <r>
    <n v="228"/>
    <s v="Chen L;Whyte J"/>
    <x v="0"/>
    <s v="Analysing interdependencies of complex engineering systems using a digital twin-driven design structure matrix"/>
    <x v="2"/>
    <x v="1"/>
    <m/>
  </r>
  <r>
    <n v="229"/>
    <s v="Choi Ch;Han Ch;Lee J"/>
    <x v="3"/>
    <s v="Development of BIM-based design and inspection prototype process for temporary works"/>
    <x v="2"/>
    <x v="0"/>
    <m/>
  </r>
  <r>
    <n v="230"/>
    <s v="Dimyadi J;Amor R;Spearpoint M"/>
    <x v="2"/>
    <s v="Using BIM to support simulation of compliant building evacuation"/>
    <x v="2"/>
    <x v="1"/>
    <m/>
  </r>
  <r>
    <n v="231"/>
    <s v="East Ew"/>
    <x v="8"/>
    <s v="An overview of the U.S. national building information model standard (NBIMS)"/>
    <x v="2"/>
    <x v="1"/>
    <m/>
  </r>
  <r>
    <n v="232"/>
    <s v="Floros Gs;Ellul C"/>
    <x v="1"/>
    <s v="Loss of information during design &amp; construction for highways asset management: a GeoBIM perspective"/>
    <x v="2"/>
    <x v="1"/>
    <m/>
  </r>
  <r>
    <n v="233"/>
    <s v="Floros Gs;Ruff P;Ellul C"/>
    <x v="0"/>
    <s v="Impact of information management during design &amp;construction on downstream bim-gis interoperability for rail infrastructure"/>
    <x v="2"/>
    <x v="1"/>
    <m/>
  </r>
  <r>
    <n v="234"/>
    <s v="Gelder J"/>
    <x v="0"/>
    <s v="Uniclass 2015 for smart cities"/>
    <x v="2"/>
    <x v="1"/>
    <m/>
  </r>
  <r>
    <n v="235"/>
    <s v="Hadi Ahamad A;Aminudin E;Zakaria R;Ahamad N;Rahim A;Chung Lp;Nisa Lau Se"/>
    <x v="0"/>
    <s v="Potential review on energy analysis attributes for in 6 dimension application in building information modelling (BIM)"/>
    <x v="2"/>
    <x v="1"/>
    <m/>
  </r>
  <r>
    <n v="236"/>
    <s v="Ho N;Gordon-Cooper B;Eckert J;Grutterink K;Eisenlohr J;Keith M;Wierucki V;Chandler G;Isaac S;Sadeghpour F"/>
    <x v="22"/>
    <s v="Benchmarking the learning curve for BIM: a case study"/>
    <x v="2"/>
    <x v="1"/>
    <m/>
  </r>
  <r>
    <n v="237"/>
    <s v="Hort G;Feller Dj;Meins-Becker A;Helmus M"/>
    <x v="0"/>
    <s v="Deployment of a standardized BIM modeling guideline for the planning and construction industry"/>
    <x v="2"/>
    <x v="1"/>
    <m/>
  </r>
  <r>
    <n v="238"/>
    <s v="Huhnt W;Hartmann T;Suter G"/>
    <x v="3"/>
    <s v="Space classification from point clouds of indoor environments based on reconstructed topology"/>
    <x v="2"/>
    <x v="1"/>
    <m/>
  </r>
  <r>
    <n v="239"/>
    <s v="Hussain R;Lee Dy;Pham Hc;Park Cs"/>
    <x v="6"/>
    <s v="Safety regulation classification system to support BIM based safety management"/>
    <x v="2"/>
    <x v="0"/>
    <m/>
  </r>
  <r>
    <n v="240"/>
    <s v="Igwe C;Hammad A;Nasiri F"/>
    <x v="5"/>
    <s v="Using Lean Construction tools and 4d modelling for equipment workspace planning"/>
    <x v="2"/>
    <x v="1"/>
    <m/>
  </r>
  <r>
    <n v="241"/>
    <s v="Jardim-Goncalves R;Agostinho C;Steiger-Garcao A"/>
    <x v="22"/>
    <s v="A reference model for sustainable interoperability in networked enterprises: towards the foundation of ei science base"/>
    <x v="2"/>
    <x v="3"/>
    <m/>
  </r>
  <r>
    <n v="242"/>
    <s v="Jiang L;Niu M;Leicht Rm;Messner Ji"/>
    <x v="2"/>
    <s v="Developing a taxonomy of construction model uses"/>
    <x v="2"/>
    <x v="3"/>
    <m/>
  </r>
  <r>
    <n v="243"/>
    <s v="Jiang L;Shi J;Pan Z;Chen P"/>
    <x v="0"/>
    <s v="Information integrated management of prefabricated project based on BIM and knowledge flow based ontology"/>
    <x v="2"/>
    <x v="0"/>
    <m/>
  </r>
  <r>
    <n v="244"/>
    <s v="Jin Z;Kang S;Jung Y;Koo C-G;Choi S-H"/>
    <x v="3"/>
    <s v="Issues and needs for standard classifications for facility management in smart manufacturing"/>
    <x v="2"/>
    <x v="1"/>
    <m/>
  </r>
  <r>
    <n v="245"/>
    <s v="Kabanov V"/>
    <x v="1"/>
    <s v="Information model of the construction process in space and time"/>
    <x v="2"/>
    <x v="1"/>
    <m/>
  </r>
  <r>
    <n v="246"/>
    <s v="Kalogianni E;Floros Gs;Dimopoulou E"/>
    <x v="1"/>
    <s v="Investigating transport infrastructure objects within their spatial development lifecycle"/>
    <x v="2"/>
    <x v="1"/>
    <m/>
  </r>
  <r>
    <n v="247"/>
    <s v="Kasim T;Li H;Rezgui Y;Beach T"/>
    <x v="3"/>
    <s v="Integrated framework to manage building’s sustainability efficiency, design features and building envelope"/>
    <x v="2"/>
    <x v="0"/>
    <m/>
  </r>
  <r>
    <n v="248"/>
    <s v="Kasim T;Li Hj;Rezgui Y"/>
    <x v="22"/>
    <s v="Breeam based dynamic sustainable building design assessment"/>
    <x v="2"/>
    <x v="0"/>
    <m/>
  </r>
  <r>
    <n v="249"/>
    <s v="Kasim T;Li Hj;Rezgui Y;Beach T"/>
    <x v="9"/>
    <s v="Generic approach for automating standards and best practices compliance for sustainable building design"/>
    <x v="2"/>
    <x v="1"/>
    <m/>
  </r>
  <r>
    <n v="250"/>
    <s v="Khudzari F;Rahman Ra;Ayer Sk"/>
    <x v="1"/>
    <s v="Factors affecting the adoption of emerging technologies in the malaysian construction industry"/>
    <x v="2"/>
    <x v="1"/>
    <m/>
  </r>
  <r>
    <n v="251"/>
    <s v="Kim J;Lee J-K;Shin J;Kim H"/>
    <x v="6"/>
    <s v="Classification of objects and their properties defined in Korea building act to translate into kbimcode and their application"/>
    <x v="2"/>
    <x v="1"/>
    <m/>
  </r>
  <r>
    <n v="252"/>
    <s v="Kim J;Song J;Lee J-K"/>
    <x v="5"/>
    <s v="Recognizing and classifying unknown object in BIM using 2d CNN"/>
    <x v="2"/>
    <x v="0"/>
    <m/>
  </r>
  <r>
    <n v="253"/>
    <s v="Knopp-Trendafilova A;Suomi J;Tauriainen M"/>
    <x v="23"/>
    <s v="Link between a structural model of buildings and classification systems in construction"/>
    <x v="2"/>
    <x v="1"/>
    <m/>
  </r>
  <r>
    <n v="254"/>
    <s v="Koch C;Hansen Gk;Jacobsen K"/>
    <x v="3"/>
    <s v="Information standards - a hinder or an enabler for innovation?"/>
    <x v="2"/>
    <x v="1"/>
    <m/>
  </r>
  <r>
    <n v="255"/>
    <s v="Krijnen T;Van Berlo Lahm"/>
    <x v="2"/>
    <s v="Methodologies for requirement checking on building models: a technology overview"/>
    <x v="2"/>
    <x v="0"/>
    <m/>
  </r>
  <r>
    <n v="256"/>
    <s v="Kulahcioglu T;Dang J;Toklu C"/>
    <x v="22"/>
    <s v="A 3d analyzer for BIM-enabled life cycle assessment of the whole process of construction"/>
    <x v="2"/>
    <x v="1"/>
    <m/>
  </r>
  <r>
    <n v="257"/>
    <s v="Kuzminykh A;Kukina A;Bardina G"/>
    <x v="16"/>
    <s v="4d and 5d design processes automation using databases, classification and applied programming"/>
    <x v="2"/>
    <x v="0"/>
    <m/>
  </r>
  <r>
    <n v="258"/>
    <s v="Liu Y;Wang Y;Li X"/>
    <x v="5"/>
    <s v="Computer vision technologies and machine learning algorithms for construction safety management: a critical review"/>
    <x v="2"/>
    <x v="1"/>
    <m/>
  </r>
  <r>
    <n v="259"/>
    <s v="Lu S-T;Hu M;Teng L;Zhou L"/>
    <x v="5"/>
    <s v="Classification and coding of pipe gallery BIM model for operation and maintenance"/>
    <x v="2"/>
    <x v="0"/>
    <m/>
  </r>
  <r>
    <n v="260"/>
    <s v="Mansoori S;Haapasalo H;Härkönen J"/>
    <x v="0"/>
    <s v="On construction-specific product structure design and development: the BIM enhancement approach"/>
    <x v="2"/>
    <x v="1"/>
    <m/>
  </r>
  <r>
    <n v="261"/>
    <s v="Mccuen Tl"/>
    <x v="11"/>
    <s v="Underdeveloped and underutilized: cost estimating in BIM"/>
    <x v="2"/>
    <x v="1"/>
    <m/>
  </r>
  <r>
    <n v="262"/>
    <s v="Mccuen Tl;Bredehoeft Pr"/>
    <x v="22"/>
    <s v="Cost estimating in building information modeling: process development report"/>
    <x v="2"/>
    <x v="3"/>
    <m/>
  </r>
  <r>
    <n v="263"/>
    <s v="Mccuen Tl;Del Puerto Cl"/>
    <x v="21"/>
    <s v="Cost savings achieved through changing processes for cost estimating in building information modeling"/>
    <x v="2"/>
    <x v="1"/>
    <m/>
  </r>
  <r>
    <n v="264"/>
    <s v="Mcglinn K;O'Sullivan D;Debruyne C;Clinton E;Brennan R"/>
    <x v="0"/>
    <s v="Geoff: a linked data vocabulary for describing the form and function of spatial objects"/>
    <x v="2"/>
    <x v="3"/>
    <m/>
  </r>
  <r>
    <n v="265"/>
    <s v="Melzner J;Zhang S;Teizer J;Hollermann S;Bargstädt H-J"/>
    <x v="22"/>
    <s v="Safety planning based on an object-oriented building model"/>
    <x v="2"/>
    <x v="0"/>
    <m/>
  </r>
  <r>
    <n v="266"/>
    <s v="Mia Fh;Nawari No"/>
    <x v="0"/>
    <s v="BIM-based metric for sustainable built environment in saudi arabia"/>
    <x v="2"/>
    <x v="0"/>
    <m/>
  </r>
  <r>
    <n v="267"/>
    <s v="Nguyen Tv;Amoah Ek"/>
    <x v="5"/>
    <s v="An approach to enhance interoperability of building information modeling (BIM) and data exchange in integrated building design and analysis"/>
    <x v="2"/>
    <x v="3"/>
    <m/>
  </r>
  <r>
    <n v="268"/>
    <s v="Nisbet N;Lockley S;Cerny M;Matthews J;Capper G"/>
    <x v="22"/>
    <s v="Rule driven enhancement of BIM models"/>
    <x v="2"/>
    <x v="1"/>
    <m/>
  </r>
  <r>
    <n v="269"/>
    <s v="Pamera S;Gurmu A"/>
    <x v="0"/>
    <s v="Framework for building defects and their identification technologies: case studies of domestic buildings in melbourne, australia"/>
    <x v="2"/>
    <x v="3"/>
    <m/>
  </r>
  <r>
    <n v="270"/>
    <s v="Panteli C;Polycarpou K;Morsink-Georgalli Fz;Stasiuliene L;Pupeikis D;Jurelionis A;Fokaides Pa"/>
    <x v="0"/>
    <s v="Overview of BIM integration into the construction sector in european member states and european union acquis"/>
    <x v="2"/>
    <x v="1"/>
    <m/>
  </r>
  <r>
    <n v="271"/>
    <s v="Park Jw;Cha Gw;Hong Wh;Seo Hc"/>
    <x v="13"/>
    <s v="A study on the establishment of demolition waste DB system by BIM-based building materials"/>
    <x v="2"/>
    <x v="1"/>
    <m/>
  </r>
  <r>
    <n v="272"/>
    <s v="Pereira C;De Brito J;Silvestre Jd"/>
    <x v="3"/>
    <s v="Global inspection, diagnosis and repair system for buildings: managing the level of detail of the defects classification"/>
    <x v="2"/>
    <x v="1"/>
    <m/>
  </r>
  <r>
    <n v="273"/>
    <s v="Ramaji Ij;Richardson N;Mostavi E;Kermanshachi S"/>
    <x v="3"/>
    <s v="Investigation of leveraging BIM information exchange standards for conducting lod-based cost estimating"/>
    <x v="2"/>
    <x v="1"/>
    <m/>
  </r>
  <r>
    <n v="274"/>
    <s v="Saleeb N;Garcia R;Marzouk M"/>
    <x v="5"/>
    <s v="Ontological classification for heritage computer aided design"/>
    <x v="2"/>
    <x v="3"/>
    <m/>
  </r>
  <r>
    <n v="275"/>
    <s v="Sattler L;Lamouri S;Pellerin R;Maigne T"/>
    <x v="5"/>
    <s v="Interoperability aims in building information modeling exchanges: a literature review"/>
    <x v="2"/>
    <x v="2"/>
    <m/>
  </r>
  <r>
    <n v="276"/>
    <s v="Sattler L;Lamouri S;Pellerin R;Paviot T;Deneux D;Maigne T"/>
    <x v="1"/>
    <s v="A survey about BIM interoperability and collaboration between design and construction"/>
    <x v="2"/>
    <x v="1"/>
    <m/>
  </r>
  <r>
    <n v="277"/>
    <s v="Smith P"/>
    <x v="13"/>
    <s v="BIM implementation - global strategies"/>
    <x v="2"/>
    <x v="1"/>
    <m/>
  </r>
  <r>
    <n v="278"/>
    <s v="Soares Bc;Baracho Rma;Porto Mf"/>
    <x v="0"/>
    <s v="Automated compliance analysis of digital building models to Brazilian BIM regulatory framework"/>
    <x v="2"/>
    <x v="1"/>
    <m/>
  </r>
  <r>
    <n v="279"/>
    <s v="Soares Bc;Baracho Rma;Porto Mf;Soergel D"/>
    <x v="0"/>
    <s v="Building information modeling to support the management of the built environment"/>
    <x v="2"/>
    <x v="1"/>
    <m/>
  </r>
  <r>
    <n v="280"/>
    <s v="Sousa H;Mêda P"/>
    <x v="22"/>
    <s v="Collaborative construction based on work breakdown structures"/>
    <x v="2"/>
    <x v="1"/>
    <m/>
  </r>
  <r>
    <n v="281"/>
    <s v="Vitasek S"/>
    <x v="5"/>
    <s v="Using building information modelling (BIM) in construction budget: benefits and barriers"/>
    <x v="2"/>
    <x v="1"/>
    <m/>
  </r>
  <r>
    <n v="282"/>
    <s v="Wang J;Lu W;Liu D;Xue F"/>
    <x v="3"/>
    <s v="The heterogeneity of BIM objects in different construction contexts"/>
    <x v="2"/>
    <x v="1"/>
    <m/>
  </r>
  <r>
    <n v="283"/>
    <s v="Wu J;Zhang J"/>
    <x v="3"/>
    <s v="Automated BIM object classification to support BIM interoperability"/>
    <x v="2"/>
    <x v="0"/>
    <m/>
  </r>
  <r>
    <n v="284"/>
    <s v="Wu P;Wang J;Shemery A;Hampson K"/>
    <x v="5"/>
    <s v="Digital asset information management for transport infrastructure: framework and implementation"/>
    <x v="2"/>
    <x v="3"/>
    <m/>
  </r>
  <r>
    <n v="285"/>
    <s v="Agencia de Calidad de la Construcción - AQC (Francia)"/>
    <x v="0"/>
    <s v="Fichas de recepcion de trabajos (Fiches réception travaux)"/>
    <x v="3"/>
    <x v="4"/>
    <m/>
  </r>
  <r>
    <n v="286"/>
    <s v="Agencia de Calidad de la Construcción - AQC (Francia)"/>
    <x v="5"/>
    <s v="Fichas de patología de la edificación (Fiches pathologie bâtiment)"/>
    <x v="3"/>
    <x v="4"/>
    <m/>
  </r>
  <r>
    <n v="287"/>
    <s v="Agencia de Calidad de la Construcción - AQC (Francia)"/>
    <x v="5"/>
    <s v="Fichas de prueba de funcionamiento (Fiches Attestations d’essais de fonctionnement)"/>
    <x v="3"/>
    <x v="4"/>
    <m/>
  </r>
  <r>
    <n v="288"/>
    <s v="Agencia de Calidad de la Construcción - AQC (Francia)"/>
    <x v="13"/>
    <s v="Fichas de interfaz de construcción (Fiches interfaces bâtiment)"/>
    <x v="3"/>
    <x v="4"/>
    <m/>
  </r>
  <r>
    <n v="289"/>
    <s v="Agencia de Calidad de la Construcción - AQC (Francia)"/>
    <x v="9"/>
    <s v="Fichas reglamentarias de calidad (Fiches qualité réglementaire)"/>
    <x v="3"/>
    <x v="4"/>
    <m/>
  </r>
  <r>
    <n v="290"/>
    <s v="Agencia Nacional de Tierras - ANT (Colombia) y Secretaria de Estado para Asuntos Económicos - SECO (Suiza)"/>
    <x v="2"/>
    <s v="Modelo de datos para el dominio de la administración de tierras - Perfil Colombiano de la ISO19152"/>
    <x v="3"/>
    <x v="4"/>
    <m/>
  </r>
  <r>
    <n v="291"/>
    <s v="Alianza Internacional para la Interoperabilidad - IAI (USA)"/>
    <x v="17"/>
    <s v="IFD - International Framework for Dictionaries - ISO 12006-3"/>
    <x v="3"/>
    <x v="4"/>
    <m/>
  </r>
  <r>
    <n v="292"/>
    <s v="Austrian Standards (Austria)"/>
    <x v="9"/>
    <s v="ÖNORM A 6241: Documentación digital de construcción"/>
    <x v="3"/>
    <x v="4"/>
    <m/>
  </r>
  <r>
    <n v="293"/>
    <s v="Austrian Standards (Austria)"/>
    <x v="26"/>
    <s v="ÖNORM B 1801: Proyecto de construcción y administración de la propiedad"/>
    <x v="3"/>
    <x v="4"/>
    <m/>
  </r>
  <r>
    <n v="294"/>
    <s v="British Standards Institute -BSI (Reino Unido)"/>
    <x v="24"/>
    <s v="SMLCC - Método estandarizado de cálculo del coste del ciclo de vida para la adquisición de obras de construcción"/>
    <x v="3"/>
    <x v="4"/>
    <m/>
  </r>
  <r>
    <n v="295"/>
    <s v="buildingSMART"/>
    <x v="1"/>
    <s v="Definiciones de vista de modelo (MVD) de buildingSMART"/>
    <x v="3"/>
    <x v="4"/>
    <m/>
  </r>
  <r>
    <n v="296"/>
    <s v="buildingSMART"/>
    <x v="1"/>
    <s v="Formato de colaboración BIM (BCF) de buildingSMART"/>
    <x v="3"/>
    <x v="4"/>
    <m/>
  </r>
  <r>
    <n v="297"/>
    <s v="buildingSMART"/>
    <x v="11"/>
    <s v="UniversalTypes de buildingSMART"/>
    <x v="3"/>
    <x v="4"/>
    <m/>
  </r>
  <r>
    <n v="298"/>
    <s v="CAMACOL (Colombia)"/>
    <x v="0"/>
    <s v="Guía para la adopción BIM en las organizaciones"/>
    <x v="3"/>
    <x v="4"/>
    <m/>
  </r>
  <r>
    <n v="299"/>
    <s v="Canadian Institute of Quantity Surveyors (Canadá)"/>
    <x v="27"/>
    <s v="ECA Análisis de costos elementales: método de medición y fijación de precios"/>
    <x v="3"/>
    <x v="4"/>
    <m/>
  </r>
  <r>
    <n v="300"/>
    <s v="Canadian Institute of Quantity Surveyors (Canadá)"/>
    <x v="28"/>
    <s v="CPMM - Método de medición de obras de construcción: Sistema internacional de unidades"/>
    <x v="3"/>
    <x v="4"/>
    <m/>
  </r>
  <r>
    <n v="301"/>
    <s v="Centro de investigación y estandarización de contratos en ingeniería civil y de tráfico - CROW (Paises Bajos)"/>
    <x v="29"/>
    <s v="Sistema de Especificación RAW"/>
    <x v="3"/>
    <x v="4"/>
    <m/>
  </r>
  <r>
    <n v="302"/>
    <s v="Coalición Internacional de Estándares de Gestión de Costos - ICMSC"/>
    <x v="6"/>
    <s v="ICMS - Estándar internacional para la gestión de costos"/>
    <x v="3"/>
    <x v="5"/>
    <m/>
  </r>
  <r>
    <n v="303"/>
    <s v="Comité de Gestión de Proyectos de EE.UU. de la IAI en alianza con la ISO (USA)"/>
    <x v="30"/>
    <s v="IFC - Industry Foundation Classes"/>
    <x v="3"/>
    <x v="4"/>
    <m/>
  </r>
  <r>
    <n v="304"/>
    <s v="Comité de Normalización Español (UNE)"/>
    <x v="0"/>
    <s v="UNE 41316: Declaración de prestaciones digital para productos de construcción (smart CE marking)"/>
    <x v="3"/>
    <x v="4"/>
    <m/>
  </r>
  <r>
    <n v="305"/>
    <s v="Consejo Europeo de Economistas de la Construcción (CEEC)"/>
    <x v="15"/>
    <s v="CEEC - Código de Medición para la Planificación de Costos"/>
    <x v="3"/>
    <x v="4"/>
    <m/>
  </r>
  <r>
    <n v="306"/>
    <s v="Construction Project Information Committee - CPIC or CPI  (Reino Unido)"/>
    <x v="31"/>
    <s v="BS 8536: Diseño y construcción: Código de prácticas para la gestión de activos"/>
    <x v="3"/>
    <x v="4"/>
    <m/>
  </r>
  <r>
    <n v="307"/>
    <s v="Construction Project Information Committee - CPIC or CPI  (Reino Unido)"/>
    <x v="32"/>
    <s v="BS 1192: Método para gestionar la producción, distribución y calidad de la información de construcción."/>
    <x v="3"/>
    <x v="4"/>
    <m/>
  </r>
  <r>
    <n v="308"/>
    <s v="CRB Swiss Research Center for Rationalization in Building and Civil Engineering (Suiza)"/>
    <x v="22"/>
    <s v="NPK-Liste (Catálogo estándar de descripciones de edificios) - Normpositionen Katalog NPK"/>
    <x v="3"/>
    <x v="4"/>
    <m/>
  </r>
  <r>
    <n v="309"/>
    <s v="CRB Swiss Research Center for Rationalization in Building and Civil Engineering (Suiza)"/>
    <x v="12"/>
    <s v="SIA 504 416: Definiciones de cantidades"/>
    <x v="3"/>
    <x v="4"/>
    <m/>
  </r>
  <r>
    <n v="310"/>
    <s v="CRB Swiss Research Center for Rationalization in Building and Civil Engineering (Suiza)"/>
    <x v="12"/>
    <s v="SN 506504 ó CFH Código de costos de construcción de hospitales"/>
    <x v="3"/>
    <x v="4"/>
    <m/>
  </r>
  <r>
    <n v="311"/>
    <s v="Defense Geospatial Information Working Group (DGIWG)"/>
    <x v="11"/>
    <s v="DGIWG Feature Data Dictionary"/>
    <x v="3"/>
    <x v="4"/>
    <m/>
  </r>
  <r>
    <n v="312"/>
    <s v="ETIM International (Paises Bajos)"/>
    <x v="33"/>
    <s v="ETIM - EU electro technical products"/>
    <x v="3"/>
    <x v="4"/>
    <m/>
  </r>
  <r>
    <n v="313"/>
    <s v="Federación Nacional de Obras Públicas y Transportes - FNTP (Francia)"/>
    <x v="13"/>
    <s v="Indice MATP - Indice de construcción miscelánea - Elementos de equipos de obra pública (MATP)"/>
    <x v="3"/>
    <x v="4"/>
    <m/>
  </r>
  <r>
    <n v="314"/>
    <s v="Federación Nacional de Obras Públicas y Transportes - FNTP (Francia)"/>
    <x v="34"/>
    <s v="Indice IM -  Indice de descuento de activos, materiales de construcción"/>
    <x v="3"/>
    <x v="4"/>
    <m/>
  </r>
  <r>
    <n v="315"/>
    <s v="Gobierno de Alemania"/>
    <x v="31"/>
    <s v="DBD-BIM"/>
    <x v="3"/>
    <x v="4"/>
    <m/>
  </r>
  <r>
    <n v="316"/>
    <s v="Gobierno de Alemania"/>
    <x v="31"/>
    <s v="EFB 23: Desglose de precios unitarios"/>
    <x v="3"/>
    <x v="4"/>
    <m/>
  </r>
  <r>
    <n v="317"/>
    <s v="Gobierno de Alemania"/>
    <x v="2"/>
    <s v="VOB Verbage- und Ver-tragsordnung fur Bauleistungen Teil B - VOB/B (Código de Adjudicación y Contratación de Servicios de Construcción)"/>
    <x v="3"/>
    <x v="4"/>
    <m/>
  </r>
  <r>
    <n v="318"/>
    <s v="Gobierno de Alemania"/>
    <x v="17"/>
    <s v="HOAI - Honorarordnung für Architekten und Ingenieure (Estructura de tarifas para arquitectos e ingenieros)"/>
    <x v="3"/>
    <x v="4"/>
    <m/>
  </r>
  <r>
    <n v="319"/>
    <s v="Gobierno de Hong Kong"/>
    <x v="19"/>
    <s v="CEMM - Método estándar de medición de elementos de construcción"/>
    <x v="3"/>
    <x v="4"/>
    <m/>
  </r>
  <r>
    <n v="320"/>
    <s v="Gobierno de Hong Kong"/>
    <x v="35"/>
    <s v="CEMM - Método estándar de medición para obras de ingeniería civil"/>
    <x v="3"/>
    <x v="4"/>
    <m/>
  </r>
  <r>
    <n v="321"/>
    <s v="Gobierno de Hong Kong"/>
    <x v="36"/>
    <s v="CPMM - Método estándar de medición de obras de construcción de Hong Kong"/>
    <x v="3"/>
    <x v="4"/>
    <m/>
  </r>
  <r>
    <n v="322"/>
    <s v="Gobierno de Malasia"/>
    <x v="34"/>
    <s v="CPMM - Método estándar de medición de obras de construcción"/>
    <x v="3"/>
    <x v="4"/>
    <m/>
  </r>
  <r>
    <n v="323"/>
    <s v="Gobierno de Noruega "/>
    <x v="4"/>
    <s v="NS 8360: Objetos BIM para edificios"/>
    <x v="3"/>
    <x v="4"/>
    <m/>
  </r>
  <r>
    <n v="324"/>
    <s v="Gobierno de Noruega "/>
    <x v="9"/>
    <s v="NS 3457: Clasificación de estructuras"/>
    <x v="3"/>
    <x v="4"/>
    <m/>
  </r>
  <r>
    <n v="325"/>
    <s v="Gobierno de Noruega "/>
    <x v="26"/>
    <s v="NS 3455: Tabla de funciones de construcción"/>
    <x v="3"/>
    <x v="4"/>
    <m/>
  </r>
  <r>
    <n v="326"/>
    <s v="Gobierno de Singapur"/>
    <x v="25"/>
    <s v="CP 80 "/>
    <x v="3"/>
    <x v="4"/>
    <m/>
  </r>
  <r>
    <n v="327"/>
    <s v="Gobierno de Singapur"/>
    <x v="37"/>
    <s v="SS 376 "/>
    <x v="3"/>
    <x v="4"/>
    <m/>
  </r>
  <r>
    <n v="328"/>
    <s v="Gobierno de Singapur"/>
    <x v="34"/>
    <s v="CPMM - Método estándar de medición de obras de construcción"/>
    <x v="3"/>
    <x v="4"/>
    <m/>
  </r>
  <r>
    <n v="329"/>
    <s v="Gobierno del Reino Unido"/>
    <x v="31"/>
    <s v="PAS 1192 - Publicly Available Specifications "/>
    <x v="3"/>
    <x v="4"/>
    <m/>
  </r>
  <r>
    <n v="330"/>
    <s v="Grupo de Trabajo BIM (Colombia)"/>
    <x v="0"/>
    <s v="Guía de aplicación BIM basada en ISO 19650"/>
    <x v="3"/>
    <x v="4"/>
    <m/>
  </r>
  <r>
    <n v="331"/>
    <s v="Grupo de Trabajo BIM (Colombia)"/>
    <x v="0"/>
    <s v="Guía de estándares, métodos y procedimientos BIM"/>
    <x v="3"/>
    <x v="4"/>
    <m/>
  </r>
  <r>
    <n v="332"/>
    <s v="Instituto Alemán de Estandarización - DIN (Alemania)"/>
    <x v="31"/>
    <s v="STLB-BauZ - Libro de servicios estándar para trabajos temporales"/>
    <x v="3"/>
    <x v="4"/>
    <m/>
  </r>
  <r>
    <n v="333"/>
    <s v="Instituto Alemán de Normalización eV (Alemania)"/>
    <x v="9"/>
    <s v="DIN 91400: BIM - Clasificación según STLB-Bau"/>
    <x v="3"/>
    <x v="4"/>
    <m/>
  </r>
  <r>
    <n v="334"/>
    <s v="Instituto Alemán de Normalización eV (Alemania)"/>
    <x v="24"/>
    <s v="DIN 18960: Costos de utilización en la construcción de edificios"/>
    <x v="3"/>
    <x v="4"/>
    <m/>
  </r>
  <r>
    <n v="335"/>
    <s v="Instituto Alemán de Normalización eV (Alemania)"/>
    <x v="38"/>
    <s v="DIN 276: Estandar de costos y tarifas de ingenieria y construcción"/>
    <x v="3"/>
    <x v="4"/>
    <m/>
  </r>
  <r>
    <n v="336"/>
    <s v="Instituto Alemán de Normalización eV (Alemania)"/>
    <x v="39"/>
    <s v="DIN 277: Superficies y volúmenes de edificios en la construcción de obras"/>
    <x v="3"/>
    <x v="4"/>
    <m/>
  </r>
  <r>
    <n v="337"/>
    <s v="Instituto Nacional de Vias (INVIAS) (Colombia)"/>
    <x v="13"/>
    <s v="APU INVIAS - Analisis de precios unitarios de referencia para obras viales del INVIAS"/>
    <x v="3"/>
    <x v="4"/>
    <m/>
  </r>
  <r>
    <n v="338"/>
    <s v="International Property Measurement Standards (IPMS)"/>
    <x v="5"/>
    <s v="IPMS - Estándar internacional de medición de la propiedad - Retail buildings"/>
    <x v="3"/>
    <x v="3"/>
    <m/>
  </r>
  <r>
    <n v="339"/>
    <s v="International Property Measurement Standards (IPMS)"/>
    <x v="3"/>
    <s v="IPMS - Estándar internacional de medición de la propiedad - Industrial buildings"/>
    <x v="3"/>
    <x v="3"/>
    <m/>
  </r>
  <r>
    <n v="340"/>
    <s v="International Property Measurement Standards (IPMS)"/>
    <x v="2"/>
    <s v="IPMS - Estándar internacional de medición de la propiedad - Residential buildings"/>
    <x v="3"/>
    <x v="3"/>
    <m/>
  </r>
  <r>
    <n v="341"/>
    <s v="International Property Measurement Standards (IPMS)"/>
    <x v="13"/>
    <s v="IPMS - Estándar internacional de medición de la propiedad - Office buildings"/>
    <x v="3"/>
    <x v="3"/>
    <m/>
  </r>
  <r>
    <n v="342"/>
    <s v="ISO y buildingSMART"/>
    <x v="9"/>
    <s v="ISO 16739: Industry Foundation Classes (IFC) de buildingSMART"/>
    <x v="3"/>
    <x v="4"/>
    <m/>
  </r>
  <r>
    <n v="343"/>
    <s v="ISO y buildingSMART"/>
    <x v="11"/>
    <s v="ISO 29481: Manual de Entrega de Información (IDM) de buildingSMART"/>
    <x v="3"/>
    <x v="4"/>
    <m/>
  </r>
  <r>
    <n v="344"/>
    <s v="ISO y buildingSMART"/>
    <x v="8"/>
    <s v="ISO 12006-3: Biblioteca BuildingSMART Data Dictionary o International Framework for Dictionaries (IFD)"/>
    <x v="3"/>
    <x v="4"/>
    <m/>
  </r>
  <r>
    <n v="345"/>
    <s v="Master Builders Association of New South Wales (Australia)"/>
    <x v="2"/>
    <s v="ASMM6 - Método Estándar de Medición de Obras de Construcción"/>
    <x v="3"/>
    <x v="4"/>
    <m/>
  </r>
  <r>
    <n v="346"/>
    <s v="Ministerio de Tecnologias de la Informacion y las Telecomunicaciones - MinTIC (Colombia)"/>
    <x v="5"/>
    <s v="MIGD - Marco de interoperabilidad para gobierno digital de MinTIC"/>
    <x v="3"/>
    <x v="4"/>
    <m/>
  </r>
  <r>
    <n v="347"/>
    <s v="OGC - Open Geospatial Consortium (Suecia)"/>
    <x v="5"/>
    <s v="IndoorGML"/>
    <x v="3"/>
    <x v="4"/>
    <m/>
  </r>
  <r>
    <n v="348"/>
    <s v="OGC - Open Geospatial Consortium (Suecia)"/>
    <x v="5"/>
    <s v="CityJSON"/>
    <x v="3"/>
    <x v="4"/>
    <m/>
  </r>
  <r>
    <n v="349"/>
    <s v="OGC - Open Geospatial Consortium (Suecia)"/>
    <x v="6"/>
    <s v="LandInfra"/>
    <x v="3"/>
    <x v="4"/>
    <m/>
  </r>
  <r>
    <n v="350"/>
    <s v="OGC - Open Geospatial Consortium (Suecia)"/>
    <x v="6"/>
    <s v="InfraGML"/>
    <x v="3"/>
    <x v="4"/>
    <m/>
  </r>
  <r>
    <n v="351"/>
    <s v="OGC - Open Geospatial Consortium (Suecia)"/>
    <x v="6"/>
    <s v="Svensk Geoprocess Byggnad (SGB)"/>
    <x v="3"/>
    <x v="4"/>
    <m/>
  </r>
  <r>
    <n v="352"/>
    <s v="OGC - Open Geospatial Consortium (Suecia)"/>
    <x v="24"/>
    <s v="CityGML"/>
    <x v="3"/>
    <x v="4"/>
    <m/>
  </r>
  <r>
    <n v="353"/>
    <s v="Organización Internacional de Normalización (ISO)"/>
    <x v="16"/>
    <s v="ISO 22057: Formato para las declaraciones ambientales de producto en BIM"/>
    <x v="3"/>
    <x v="4"/>
    <m/>
  </r>
  <r>
    <n v="354"/>
    <s v="Organización Internacional de Normalización (ISO)"/>
    <x v="1"/>
    <s v="ISO 19166: Información geográfica - Mapeo conceptual BIM a GIS (B2GM)"/>
    <x v="3"/>
    <x v="4"/>
    <m/>
  </r>
  <r>
    <n v="355"/>
    <s v="Organización Internacional de Normalización (ISO)"/>
    <x v="1"/>
    <s v="ISO 23262 Interoperabilidad GIS - BIM"/>
    <x v="3"/>
    <x v="4"/>
    <m/>
  </r>
  <r>
    <n v="356"/>
    <s v="Organización Internacional de Normalización (ISO)"/>
    <x v="0"/>
    <s v="ISO 20887: Sostenibilidad en edificación y obra civil - Diseño para desmontaje y adaptabilidad - Principios, requisitos y orientaciones"/>
    <x v="3"/>
    <x v="4"/>
    <m/>
  </r>
  <r>
    <n v="357"/>
    <s v="Organización Internacional de Normalización (ISO)"/>
    <x v="0"/>
    <s v="ISO 23386: BIM y otros procesos digitales en construcción - Metodología para describir, crear y mantener propiedades en diccionarios de datos interconectados"/>
    <x v="3"/>
    <x v="4"/>
    <m/>
  </r>
  <r>
    <n v="358"/>
    <s v="Organización Internacional de Normalización (ISO)"/>
    <x v="0"/>
    <s v="ISO 23387: Plantillas de datos para objetos de construcción - Conceptos y principios"/>
    <x v="3"/>
    <x v="4"/>
    <m/>
  </r>
  <r>
    <n v="359"/>
    <s v="Organización Internacional de Normalización (ISO)"/>
    <x v="3"/>
    <s v="ISO 19650: Gestión de la información en BIM"/>
    <x v="3"/>
    <x v="4"/>
    <m/>
  </r>
  <r>
    <n v="360"/>
    <s v="Organización Internacional de Normalización (ISO)"/>
    <x v="3"/>
    <s v="ISO 21511: Estructura Desagregada de Trabajo (EDT) para gestión de programas y proyectos"/>
    <x v="3"/>
    <x v="4"/>
    <m/>
  </r>
  <r>
    <n v="361"/>
    <s v="Organización Internacional de Normalización (ISO)"/>
    <x v="3"/>
    <s v="ISO 81346-12: Principios de estructuración y designaciones de referencia - Parte 12: Obras de construcción y servicios de construcción"/>
    <x v="3"/>
    <x v="4"/>
    <m/>
  </r>
  <r>
    <n v="362"/>
    <s v="Organización Internacional de Normalización (ISO)"/>
    <x v="6"/>
    <s v="ISO 6707-1: Edificios y obras de ingeniería civil - Vocabulario - Parte 1: Términos generales"/>
    <x v="3"/>
    <x v="4"/>
    <m/>
  </r>
  <r>
    <n v="363"/>
    <s v="Organización Internacional de Normalización (ISO)"/>
    <x v="4"/>
    <s v="ISO 12006-2: Organización de la información sobre obras de construcción - Parte 2: Marco para la clasificación de la información"/>
    <x v="3"/>
    <x v="4"/>
    <m/>
  </r>
  <r>
    <n v="364"/>
    <s v="Organización Internacional de Normalización (ISO)"/>
    <x v="4"/>
    <s v="ISO 16757: Estructura y modelo de datos para catalogos BIM de construcción"/>
    <x v="3"/>
    <x v="4"/>
    <m/>
  </r>
  <r>
    <n v="365"/>
    <s v="Organización Internacional de Normalización (ISO)"/>
    <x v="13"/>
    <s v="ISO 55000: Gestión de activos: descripción general, principios y terminología "/>
    <x v="3"/>
    <x v="4"/>
    <m/>
  </r>
  <r>
    <n v="366"/>
    <s v="Organización Internacional de Normalización (ISO)"/>
    <x v="9"/>
    <s v="ISO 16354: Directrices para bibliotecas de conocimientos y bibliotecas de objetos"/>
    <x v="3"/>
    <x v="4"/>
    <m/>
  </r>
  <r>
    <n v="367"/>
    <s v="Organización Internacional de Normalización (ISO)"/>
    <x v="9"/>
    <s v="ISO 22274: Aspectos conceptuales para el desarrollo e internacionalización de sistemas de clasificación"/>
    <x v="3"/>
    <x v="4"/>
    <m/>
  </r>
  <r>
    <n v="368"/>
    <s v="Organización Internacional de Normalización (ISO)"/>
    <x v="22"/>
    <s v="ISO 12911: Marco para orientación BIM"/>
    <x v="3"/>
    <x v="4"/>
    <m/>
  </r>
  <r>
    <n v="369"/>
    <s v="Organización Internacional de Normalización (ISO)"/>
    <x v="22"/>
    <s v="ISO 19152: Land Administration Domain Model (LADM)"/>
    <x v="3"/>
    <x v="4"/>
    <m/>
  </r>
  <r>
    <n v="370"/>
    <s v="Organización Internacional de Normalización (ISO)"/>
    <x v="23"/>
    <s v="ISO 81346-2: Principios de estructuración y designaciones de referencia - Parte 2: Clasificación de objetos y códigos para clases"/>
    <x v="3"/>
    <x v="4"/>
    <m/>
  </r>
  <r>
    <n v="371"/>
    <s v="Organización Internacional de Normalización (ISO)"/>
    <x v="40"/>
    <s v="ISO 15686: Formato de intercambio de información de construcción y operación para los edificios"/>
    <x v="3"/>
    <x v="4"/>
    <m/>
  </r>
  <r>
    <n v="372"/>
    <s v="Organización Internacional de Normalización (ISO)"/>
    <x v="25"/>
    <s v="ISO 13567: Capas para CAD"/>
    <x v="3"/>
    <x v="4"/>
    <m/>
  </r>
  <r>
    <n v="373"/>
    <s v="Organización Internacional de Normalización (ISO)"/>
    <x v="10"/>
    <s v="ISO 14177: Clasificación de la información en la industria de la construcción"/>
    <x v="3"/>
    <x v="4"/>
    <m/>
  </r>
  <r>
    <n v="374"/>
    <s v="OTAN - Organización del Tratado del Atlántico Norte"/>
    <x v="16"/>
    <s v="NATO Geospatial Feature Concept Dictionary (NGFCD)"/>
    <x v="3"/>
    <x v="4"/>
    <m/>
  </r>
  <r>
    <n v="375"/>
    <s v="PlanBIM (Chile)"/>
    <x v="5"/>
    <s v="PlanBIM - Estándar BIM para proyectos públicos del gobierno de Chile"/>
    <x v="3"/>
    <x v="4"/>
    <m/>
  </r>
  <r>
    <n v="376"/>
    <s v="RICS (Reino Unido)"/>
    <x v="23"/>
    <s v="New Rules of Measurement 1, 2, 3 (NRM)"/>
    <x v="3"/>
    <x v="4"/>
    <m/>
  </r>
  <r>
    <n v="377"/>
    <s v="Royal British Institution of Chartered Surveyors (RICS) (Reino Unido)"/>
    <x v="41"/>
    <s v="SMM - Método estándar de medición "/>
    <x v="3"/>
    <x v="4"/>
    <m/>
  </r>
  <r>
    <n v="378"/>
    <s v="Royal Netherlands Standardization Institute - NEN (Paises Bajos)"/>
    <x v="6"/>
    <s v="NEN 2699: Costos de inversión y operación de bienes inmuebles - Definiciones y clasificación"/>
    <x v="3"/>
    <x v="4"/>
    <m/>
  </r>
  <r>
    <n v="379"/>
    <s v="Royal Netherlands Standardization Institute - NEN (Paises Bajos)"/>
    <x v="18"/>
    <s v="NEN 15221-6: Gestión de instalaciones"/>
    <x v="3"/>
    <x v="4"/>
    <m/>
  </r>
  <r>
    <n v="380"/>
    <s v="Royal Netherlands Standardization Institute - NEN (Paises Bajos)"/>
    <x v="7"/>
    <s v="NEN 2634: Términos, definiciones y reglas para la transferencia de datos sobre costos y aspectos de calidad para proyectos de construcción"/>
    <x v="3"/>
    <x v="4"/>
    <m/>
  </r>
  <r>
    <n v="381"/>
    <s v="Royal Netherlands Standardization Institute - NEN (Paises Bajos)"/>
    <x v="30"/>
    <s v="NEN 2580: Superficies y contenidos de edificios - Términos, definiciones y métodos de determinación"/>
    <x v="3"/>
    <x v="4"/>
    <m/>
  </r>
  <r>
    <n v="382"/>
    <s v="Royal Netherlands Standardization Institute - NEN (Paises Bajos)"/>
    <x v="42"/>
    <s v="NEN 2632: Costos operativos de edificios - Definiciones y clasificación"/>
    <x v="3"/>
    <x v="4"/>
    <m/>
  </r>
  <r>
    <n v="383"/>
    <s v="Royal Netherlands Standardization Institute - NEN (Paises Bajos)"/>
    <x v="29"/>
    <s v="NEN 2631: Costos de inversión de edificios - Definiciones y clasificación"/>
    <x v="3"/>
    <x v="4"/>
    <m/>
  </r>
  <r>
    <n v="384"/>
    <s v="Secretaría Técnica del Comité SfB (Suecia)"/>
    <x v="31"/>
    <s v="Aktuella Byggpriser (Método de estimación del precio de la construcción)"/>
    <x v="3"/>
    <x v="4"/>
    <m/>
  </r>
  <r>
    <n v="385"/>
    <s v="Secretaría Técnica del Comité SfB (Suecia)"/>
    <x v="31"/>
    <s v="Bygg AMA (Reglas de construcción suecas)"/>
    <x v="3"/>
    <x v="4"/>
    <m/>
  </r>
  <r>
    <n v="386"/>
    <s v="Secretaría Técnica del Comité SfB (Suecia)"/>
    <x v="31"/>
    <s v="Svensk Byggkatalog (Catálogo anual de materiales y productos y sus normas de calidad)"/>
    <x v="3"/>
    <x v="4"/>
    <m/>
  </r>
  <r>
    <n v="387"/>
    <s v="SIA Sociedad Suiza de Ingenieros y Arquitectos y SVIT Asociación Suiza de agentes y administradores inmobiliarios (Suiza)"/>
    <x v="40"/>
    <s v="d0165 Benchmarking en gestión inmobiliaria"/>
    <x v="3"/>
    <x v="4"/>
    <m/>
  </r>
  <r>
    <n v="388"/>
    <s v="Standard Norge (Noruega)"/>
    <x v="3"/>
    <s v="SN/TR 6451: Terminología para instalaciones técnicas de edificios (SN/TR 6451)"/>
    <x v="3"/>
    <x v="4"/>
    <m/>
  </r>
  <r>
    <n v="389"/>
    <s v="Standards New Zealand (Nueva Zelanda)"/>
    <x v="37"/>
    <s v="NZS 4202: Método estándar de medición de obras de construcción."/>
    <x v="3"/>
    <x v="4"/>
    <m/>
  </r>
  <r>
    <n v="390"/>
    <s v="Unión Europea"/>
    <x v="9"/>
    <s v="INSPIRE data specification for buildings"/>
    <x v="3"/>
    <x v="4"/>
    <m/>
  </r>
  <r>
    <n v="391"/>
    <s v="VDI-Fachbereich Bautechnik (Alemania)"/>
    <x v="0"/>
    <s v="VDI 2552-9: Sistemas de clasificación en BIM"/>
    <x v="3"/>
    <x v="4"/>
    <m/>
  </r>
  <r>
    <n v="392"/>
    <s v="VDI-Gesellschaft Bauen und Gebäudetechnik (Alemania)"/>
    <x v="6"/>
    <s v="VDI - Handbuch BIM"/>
    <x v="3"/>
    <x v="4"/>
    <m/>
  </r>
  <r>
    <n v="393"/>
    <s v="VDI-Gesellschaft Bauen und Gebäudetechnik (Alemania)"/>
    <x v="11"/>
    <s v="VDI - Handbuch Bautechnik (Manual para ingeniería estructural)"/>
    <x v="3"/>
    <x v="4"/>
    <m/>
  </r>
  <r>
    <n v="394"/>
    <s v="Daniotti, B. Pavan, A. Spagnolo, S."/>
    <x v="0"/>
    <s v="Standardized Structures for Data Collection According to Specific BIM Uses"/>
    <x v="4"/>
    <x v="3"/>
    <s v="colección de datos para bim"/>
  </r>
  <r>
    <n v="395"/>
    <s v="Daniotti, B. Pavan, A. Spagnolo, S. Caffi, V. Pasini, D. Mirarchi, C."/>
    <x v="0"/>
    <s v="BIM - based collaborative building process management"/>
    <x v="4"/>
    <x v="1"/>
    <s v="implementacion de bim"/>
  </r>
  <r>
    <n v="396"/>
    <s v="Mahdjoubi, L. y Laing, R."/>
    <x v="4"/>
    <s v="The design and development of a classification system for BIM"/>
    <x v="4"/>
    <x v="3"/>
    <s v="desarrollo de sistemas para bim"/>
  </r>
  <r>
    <n v="397"/>
    <s v="Barry D. Yatt"/>
    <x v="14"/>
    <s v="Method and system for building, designing with and managing elements of construction"/>
    <x v="5"/>
    <x v="0"/>
    <s v="gestion de elementos de la construccion"/>
  </r>
  <r>
    <n v="398"/>
    <s v="Asociacion Española de Normalización (UNE)"/>
    <x v="0"/>
    <s v="Estandarización de la información digital para el proyecto, construcción y gestión de edificios y obras de ingeniería civil"/>
    <x v="6"/>
    <x v="1"/>
    <m/>
  </r>
  <r>
    <n v="399"/>
    <s v="Association of South African Quantity Surveyors (ASAQS)"/>
    <x v="3"/>
    <s v="ASAQS Elemental Classification - Version 4"/>
    <x v="6"/>
    <x v="3"/>
    <m/>
  </r>
  <r>
    <n v="400"/>
    <s v="Benning, P. Castaing, C."/>
    <x v="3"/>
    <s v="MINND - IFC for underground infrastructures"/>
    <x v="6"/>
    <x v="1"/>
    <m/>
  </r>
  <r>
    <n v="401"/>
    <s v="Benning, P. Cauvin, B."/>
    <x v="3"/>
    <s v="MINND - Bridge data dictionary - From conception to bSDD implementation"/>
    <x v="6"/>
    <x v="3"/>
    <m/>
  </r>
  <r>
    <n v="402"/>
    <s v="BID"/>
    <x v="3"/>
    <s v="BIM: Un camino hacia la innovacion y la competitividad"/>
    <x v="6"/>
    <x v="0"/>
    <s v="implementacion de bim"/>
  </r>
  <r>
    <n v="403"/>
    <s v="BIM7AA (Dinamarca)"/>
    <x v="3"/>
    <s v="BIM7AA BDA Version 3.21"/>
    <x v="6"/>
    <x v="3"/>
    <m/>
  </r>
  <r>
    <n v="404"/>
    <s v="BIM7AA (Dinamarca)"/>
    <x v="6"/>
    <s v="BIM7AA Typekodning Version 3.2 DK"/>
    <x v="6"/>
    <x v="3"/>
    <m/>
  </r>
  <r>
    <n v="405"/>
    <s v="buildingSMART France"/>
    <x v="3"/>
    <s v="Les systèmes de classification et le BIM - Rapport d’analyse"/>
    <x v="6"/>
    <x v="1"/>
    <m/>
  </r>
  <r>
    <n v="406"/>
    <s v="European Federation of Engineering Consultancy Associations"/>
    <x v="0"/>
    <s v="BIM and ISO 19650 from a project management perspective"/>
    <x v="6"/>
    <x v="0"/>
    <s v="implementacion de bim"/>
  </r>
  <r>
    <n v="407"/>
    <s v="GS1 (Irlanda)"/>
    <x v="16"/>
    <s v="Global Product Classification (GPC) browser guide"/>
    <x v="6"/>
    <x v="0"/>
    <m/>
  </r>
  <r>
    <n v="408"/>
    <s v="International Alliance for Interoperability (IAI) - buildingSMART"/>
    <x v="11"/>
    <s v="Information Delivery Manual - Guide to components and development methods"/>
    <x v="6"/>
    <x v="3"/>
    <m/>
  </r>
  <r>
    <n v="409"/>
    <s v="International Cost Management Standard (ICMS)"/>
    <x v="1"/>
    <s v="ICMS - Global consistency in presenting construction life cycle costs and carbon emissions"/>
    <x v="6"/>
    <x v="3"/>
    <m/>
  </r>
  <r>
    <n v="410"/>
    <s v="Koninklijk Nederlands Normalisatie-instituut (NEN)"/>
    <x v="6"/>
    <s v="NEN 2699 - Investment and operating costs of property - Terminology and classification"/>
    <x v="6"/>
    <x v="3"/>
    <m/>
  </r>
  <r>
    <n v="411"/>
    <s v="NATSPEC"/>
    <x v="1"/>
    <s v="Information classification systems and the Australian construction industry"/>
    <x v="6"/>
    <x v="2"/>
    <m/>
  </r>
  <r>
    <n v="412"/>
    <s v="NATSPEC"/>
    <x v="5"/>
    <s v="AUS-SPEC the local government specification"/>
    <x v="6"/>
    <x v="3"/>
    <m/>
  </r>
  <r>
    <n v="413"/>
    <s v="NATSPEC"/>
    <x v="2"/>
    <s v="Using NATSPEC classification system to organize information"/>
    <x v="6"/>
    <x v="3"/>
    <m/>
  </r>
  <r>
    <n v="414"/>
    <s v="Standard Norge"/>
    <x v="0"/>
    <s v="SN/TR 6451 - Terminology for technical building installations"/>
    <x v="6"/>
    <x v="3"/>
    <m/>
  </r>
  <r>
    <n v="415"/>
    <s v="The European Council of Construction Economists (CEEC)"/>
    <x v="13"/>
    <s v="CEEC Code of measurement for cost planning"/>
    <x v="6"/>
    <x v="3"/>
    <m/>
  </r>
  <r>
    <n v="416"/>
    <s v="United Nations (UN)"/>
    <x v="33"/>
    <s v="Provisional central product classification"/>
    <x v="6"/>
    <x v="3"/>
    <m/>
  </r>
  <r>
    <n v="417"/>
    <s v="Ayinla Ko;Cheung F;Tawil A-R"/>
    <x v="0"/>
    <s v="Demystifying the concept of offsite manufacturing method: towards a robust definition and classification system"/>
    <x v="7"/>
    <x v="2"/>
    <m/>
  </r>
  <r>
    <n v="418"/>
    <s v="Bilge Ec;Yaman H"/>
    <x v="1"/>
    <s v="Information management roles in real estate development lifecycle: literature review on bim and ipd framework"/>
    <x v="7"/>
    <x v="2"/>
    <m/>
  </r>
  <r>
    <n v="419"/>
    <s v="Dawood N;Rahimian Fp"/>
    <x v="1"/>
    <s v="Special issue editorial: construction 4.0: established and emerging digital technologies within the construction industry"/>
    <x v="7"/>
    <x v="2"/>
    <m/>
  </r>
  <r>
    <n v="420"/>
    <s v="Domínguez E;Pérez B;Rubio Ál;Zapata Ma"/>
    <x v="5"/>
    <s v="A taxonomy for key performance indicators management"/>
    <x v="7"/>
    <x v="2"/>
    <m/>
  </r>
  <r>
    <n v="421"/>
    <s v="Habibi Rad M;Mojtahedi M;Ostwald Mj"/>
    <x v="1"/>
    <s v="Industry 4.0, disaster risk management and infrastructure resilience: a systematic review and bibliometric analysis"/>
    <x v="7"/>
    <x v="2"/>
    <m/>
  </r>
  <r>
    <n v="422"/>
    <s v="Hussein M;Eltoukhy Aee;Karam A;Shaban Ia;Zayed T"/>
    <x v="1"/>
    <s v="Modelling in off-site construction supply chain management: a review and future directions for sustainable modular integrated construction"/>
    <x v="7"/>
    <x v="2"/>
    <m/>
  </r>
  <r>
    <n v="423"/>
    <s v="Jang J;Ahn S;Cha Sh;Cho K;Koo C;Kim Tw"/>
    <x v="1"/>
    <s v="Toward productivity in future construction: mapping knowledge and finding insights for achieving successful offsite construction projects"/>
    <x v="7"/>
    <x v="2"/>
    <m/>
  </r>
  <r>
    <n v="424"/>
    <s v="Palos S;Kiviniemi A;Kuusisto J"/>
    <x v="13"/>
    <s v="Future perspectives on product data management in building information modeling"/>
    <x v="7"/>
    <x v="2"/>
    <m/>
  </r>
  <r>
    <n v="425"/>
    <s v="Santos F;Carvalho M;Brandstetter Mc"/>
    <x v="0"/>
    <s v="Development of a performance concept in the construction field: a critical review"/>
    <x v="7"/>
    <x v="2"/>
    <m/>
  </r>
  <r>
    <n v="426"/>
    <s v="Sepasgozar Sme;Loosemore M;Davis Sr"/>
    <x v="2"/>
    <s v="Conceptualising information and equipment technology adoption in construction a critical review of existing research"/>
    <x v="7"/>
    <x v="2"/>
    <m/>
  </r>
  <r>
    <n v="427"/>
    <s v="Shin M-H;Kim H-Y"/>
    <x v="1"/>
    <s v="Facilitators and barriers in applying building information modeling (bim) for construction industry"/>
    <x v="7"/>
    <x v="2"/>
    <m/>
  </r>
  <r>
    <n v="428"/>
    <s v="Yarnold J;Banihashemi S;Lemckert C;Golizadeh H"/>
    <x v="1"/>
    <s v="Building and construction quality: systematic literature review, thematic and gap analysis"/>
    <x v="7"/>
    <x v="2"/>
    <m/>
  </r>
  <r>
    <n v="429"/>
    <s v="Zhu L;Shan M;Xu Z"/>
    <x v="1"/>
    <s v="Critical review of building handover-related research in construction and facility management journals"/>
    <x v="7"/>
    <x v="2"/>
    <m/>
  </r>
  <r>
    <n v="430"/>
    <s v="Agencia de Calidad de la Construcción - AQC (Francia)"/>
    <x v="8"/>
    <s v="RPOPC - Directorio permanente de obras y productos de construcción"/>
    <x v="8"/>
    <x v="5"/>
    <m/>
  </r>
  <r>
    <n v="431"/>
    <s v="Agencia de Calidad de la Construcción - AQC (Francia)"/>
    <x v="40"/>
    <s v="Sycodès - Système de collecte des désordres"/>
    <x v="8"/>
    <x v="5"/>
    <m/>
  </r>
  <r>
    <n v="432"/>
    <s v="Asociación para la Coordinación de Información sobre Construcción en Nueva Zelanda - ACBINZ (Nueva Zelanda)"/>
    <x v="30"/>
    <s v="CBI - Coordinated Building Information System"/>
    <x v="8"/>
    <x v="5"/>
    <m/>
  </r>
  <r>
    <n v="433"/>
    <s v="Autoridad Nacional de Licencias Ambientales - ANLA (Colombia)"/>
    <x v="2"/>
    <s v="ANLA - Modelo de Almacenamiento Geográfico o Modelo de Datos de la ANLA"/>
    <x v="8"/>
    <x v="5"/>
    <m/>
  </r>
  <r>
    <n v="434"/>
    <s v="BCIS (Reino Unido)"/>
    <x v="43"/>
    <s v="SFCA - Standard form of cost analysis"/>
    <x v="8"/>
    <x v="5"/>
    <m/>
  </r>
  <r>
    <n v="435"/>
    <s v="BIM7AA (Dinamarca)"/>
    <x v="2"/>
    <s v="BIM7AA "/>
    <x v="8"/>
    <x v="5"/>
    <m/>
  </r>
  <r>
    <n v="436"/>
    <s v="Building Engineering Services Association - BESA (Reino Unido)"/>
    <x v="32"/>
    <s v="SFG20"/>
    <x v="8"/>
    <x v="5"/>
    <m/>
  </r>
  <r>
    <n v="437"/>
    <s v="Building Information Foundation (Finlandia)"/>
    <x v="44"/>
    <s v="Talo 70, 80, 90, 2000 o Building 70, 80, 90, 2000"/>
    <x v="8"/>
    <x v="5"/>
    <m/>
  </r>
  <r>
    <n v="438"/>
    <s v="CCI working group (Estonia)"/>
    <x v="3"/>
    <s v="CCI- Construction Classification International"/>
    <x v="8"/>
    <x v="5"/>
    <m/>
  </r>
  <r>
    <n v="439"/>
    <s v="Centre national de l’expertise hospitalière (Francia)"/>
    <x v="45"/>
    <s v="CNEH - Nomenclature française des équipements hospitaliers"/>
    <x v="8"/>
    <x v="5"/>
    <m/>
  </r>
  <r>
    <n v="440"/>
    <s v="Centro Científico y Técnico de la Construcción - CSTB (Francia)"/>
    <x v="46"/>
    <s v="Orzanizacion y codificacion DTU"/>
    <x v="8"/>
    <x v="5"/>
    <m/>
  </r>
  <r>
    <n v="441"/>
    <s v="Centro de Recursos de Innovación y Tecnología de la Construcción -CRTI-B (Luxemburgo)"/>
    <x v="31"/>
    <s v="Biblioteca CRTI-B"/>
    <x v="8"/>
    <x v="5"/>
    <m/>
  </r>
  <r>
    <n v="442"/>
    <s v="China Institute of Standardization (China)"/>
    <x v="30"/>
    <s v="GB/T 16828: Código de barras para mercancía: numeración de ubicación global y marcado de código de barras 2021"/>
    <x v="8"/>
    <x v="5"/>
    <m/>
  </r>
  <r>
    <n v="443"/>
    <s v="China Institute of Standardization (China)"/>
    <x v="10"/>
    <s v="GB/T 4754: China Industry Classification standard (GB/T 4754)"/>
    <x v="8"/>
    <x v="5"/>
    <m/>
  </r>
  <r>
    <n v="444"/>
    <s v="Comité INIES (Francia)"/>
    <x v="15"/>
    <s v="INIES - Base de données environnementales et sanitaires de référence"/>
    <x v="8"/>
    <x v="5"/>
    <m/>
  </r>
  <r>
    <n v="445"/>
    <s v="Comité Internacional de Clasificación de Edificios -IBCC"/>
    <x v="47"/>
    <s v="ABC - Clasificación abreviada de edificios "/>
    <x v="8"/>
    <x v="5"/>
    <m/>
  </r>
  <r>
    <n v="446"/>
    <s v="Compañía Flamenca de Vivienda Social - VMSW (Paises Bajos)"/>
    <x v="9"/>
    <s v="BBW - Especificaciones Técnicas para Construcción de Vivienda (Bouwtechnisch Bestek Woningbouw)"/>
    <x v="8"/>
    <x v="5"/>
    <m/>
  </r>
  <r>
    <n v="447"/>
    <s v="Consejo Internacional de la Construcción - CIB"/>
    <x v="28"/>
    <s v="LOC - Lista de propiedades para productos y materiales de construcción"/>
    <x v="8"/>
    <x v="5"/>
    <m/>
  </r>
  <r>
    <n v="448"/>
    <s v="Consejo Internacional de la Construcción - CIB"/>
    <x v="34"/>
    <s v="UDC/SfB "/>
    <x v="8"/>
    <x v="5"/>
    <m/>
  </r>
  <r>
    <n v="449"/>
    <s v="Consejo Nacional de Arquitectura y sus Profesiones Auxiliares - CPNAA (Colombia)"/>
    <x v="2"/>
    <s v="CPNAA - Guía y estándares para el desarrollo gráfico del proyecto del CPNAA"/>
    <x v="8"/>
    <x v="5"/>
    <m/>
  </r>
  <r>
    <n v="450"/>
    <s v="Construction Information Centre (Dinamarca)"/>
    <x v="22"/>
    <s v="CCS - Cuneco Classification System"/>
    <x v="8"/>
    <x v="5"/>
    <m/>
  </r>
  <r>
    <n v="451"/>
    <s v="Construction Information Limited - CIL (Nueva Zelanda)"/>
    <x v="19"/>
    <s v="Masterspec "/>
    <x v="8"/>
    <x v="5"/>
    <m/>
  </r>
  <r>
    <n v="452"/>
    <s v="Construction Project Information Committee - CPIC (Reino Unido)"/>
    <x v="48"/>
    <s v="CAWS - Common Arrangement of Work Sections"/>
    <x v="8"/>
    <x v="5"/>
    <m/>
  </r>
  <r>
    <n v="453"/>
    <s v="Construction Specification Institute - CSI (USA)"/>
    <x v="14"/>
    <s v="Omniclass o OmniClass construction classification system (OCCS)"/>
    <x v="8"/>
    <x v="5"/>
    <m/>
  </r>
  <r>
    <n v="454"/>
    <s v="Construction Specification Institute - CSI y Construction Specification Canada - CSC (USA y Canadá)"/>
    <x v="49"/>
    <s v="MasterFormat "/>
    <x v="8"/>
    <x v="5"/>
    <m/>
  </r>
  <r>
    <n v="455"/>
    <s v="Construction Specifications Institute - CSI (USA)"/>
    <x v="13"/>
    <s v="GreenFormat "/>
    <x v="8"/>
    <x v="5"/>
    <m/>
  </r>
  <r>
    <n v="456"/>
    <s v="Cooperativa Bouwprojecteconomie (Paises Bajos)"/>
    <x v="13"/>
    <s v="EcoQuaestor"/>
    <x v="8"/>
    <x v="5"/>
    <m/>
  </r>
  <r>
    <n v="457"/>
    <s v="CPIC and NBS (Reino Unido)"/>
    <x v="30"/>
    <s v="Uniclass 1, 2, 2015 - Unified Classification for the Construction Industry"/>
    <x v="8"/>
    <x v="5"/>
    <m/>
  </r>
  <r>
    <n v="458"/>
    <s v="CRB Swiss Research Center for Rationalization in Building and Civil Engineering (Suiza)"/>
    <x v="22"/>
    <s v="SN 506 511 ó eCCC-Bât: Clasificación de costos de construcción en la construcción de edificaciones BCC-BC "/>
    <x v="8"/>
    <x v="5"/>
    <m/>
  </r>
  <r>
    <n v="459"/>
    <s v="CRB Swiss Research Center for Rationalization in Building and Civil Engineering (Suiza)"/>
    <x v="22"/>
    <s v="SN 506 512 ó eCCC-GC: Clasificación de costos de construcción en ingenieria civil BCC-CE"/>
    <x v="8"/>
    <x v="5"/>
    <m/>
  </r>
  <r>
    <n v="460"/>
    <s v="CRB Swiss Research Center for Rationalization in Building and Civil Engineering (Suiza)"/>
    <x v="17"/>
    <s v="SN 506500 ó CFC:Código de Costos de Construcción (CFC)"/>
    <x v="8"/>
    <x v="5"/>
    <m/>
  </r>
  <r>
    <n v="461"/>
    <s v="CRB Swiss Research Center for Rationalization in Building and Civil Engineering (Suiza)"/>
    <x v="37"/>
    <s v="SN 506 502 ó CFE: Clasificación de costos por elementos  (Elementkosten-gliederung EKG)"/>
    <x v="8"/>
    <x v="5"/>
    <m/>
  </r>
  <r>
    <n v="462"/>
    <s v="CRB Swiss Research Center for Rationalization in Building and Civil Engineering (Suiza)"/>
    <x v="17"/>
    <s v="Catalogue des articles normalisés (CAN)"/>
    <x v="8"/>
    <x v="5"/>
    <m/>
  </r>
  <r>
    <n v="463"/>
    <s v="EAN International (Belgica)"/>
    <x v="18"/>
    <s v="EAN - European Article Number"/>
    <x v="8"/>
    <x v="5"/>
    <m/>
  </r>
  <r>
    <n v="464"/>
    <s v="EEA Grants (Portugal)"/>
    <x v="16"/>
    <s v="SECClass "/>
    <x v="8"/>
    <x v="5"/>
    <m/>
  </r>
  <r>
    <n v="465"/>
    <s v="EECMA"/>
    <x v="12"/>
    <s v="UNSPSC - Código de productos y servicios estándar de las Naciones Unidas "/>
    <x v="8"/>
    <x v="5"/>
    <m/>
  </r>
  <r>
    <n v="466"/>
    <s v="Emerald Group Publishing Limited (Suecia)"/>
    <x v="2"/>
    <s v="CoClass "/>
    <x v="8"/>
    <x v="5"/>
    <m/>
  </r>
  <r>
    <n v="467"/>
    <s v="European Parliament &amp; the Council on the Common Procurement Vocabulary - CPV  (Unión Europea)"/>
    <x v="7"/>
    <s v="CPV - Vocabulario común de contratación de la Unión Europea"/>
    <x v="8"/>
    <x v="5"/>
    <m/>
  </r>
  <r>
    <n v="468"/>
    <s v="Eurostat"/>
    <x v="50"/>
    <s v="NUTS - Nomenclature of territorial units for statistics"/>
    <x v="8"/>
    <x v="5"/>
    <m/>
  </r>
  <r>
    <n v="469"/>
    <s v="f: data GmbH (Alemania)"/>
    <x v="20"/>
    <s v="Bau:Class - Bau Classification System"/>
    <x v="8"/>
    <x v="5"/>
    <m/>
  </r>
  <r>
    <n v="470"/>
    <s v="Fundación para una especificación de construcción estándar nacional (Paises Bajos)"/>
    <x v="51"/>
    <s v="STABU, STABU 2, STABU Bouwbreed"/>
    <x v="8"/>
    <x v="5"/>
    <m/>
  </r>
  <r>
    <n v="471"/>
    <s v="Gobierno de Alemania"/>
    <x v="52"/>
    <s v="BRD/SfB "/>
    <x v="8"/>
    <x v="5"/>
    <m/>
  </r>
  <r>
    <n v="472"/>
    <s v="Gobierno de Alemania"/>
    <x v="50"/>
    <s v="KKS - Kraftwerk Kennzeichen System (Identification Systems for Power Plants)"/>
    <x v="8"/>
    <x v="5"/>
    <m/>
  </r>
  <r>
    <n v="473"/>
    <s v="Gobierno de Australia "/>
    <x v="8"/>
    <s v="HBS - Home Building Service"/>
    <x v="8"/>
    <x v="5"/>
    <m/>
  </r>
  <r>
    <n v="474"/>
    <s v="Gobierno de Australia "/>
    <x v="30"/>
    <s v="AUS SPEC - Australian Clasiffication System"/>
    <x v="8"/>
    <x v="5"/>
    <m/>
  </r>
  <r>
    <n v="475"/>
    <s v="Gobierno de Australia "/>
    <x v="53"/>
    <s v="Natspec - National Building Specification"/>
    <x v="8"/>
    <x v="5"/>
    <m/>
  </r>
  <r>
    <n v="476"/>
    <s v="Gobierno de Austria"/>
    <x v="8"/>
    <s v="FreeClass"/>
    <x v="8"/>
    <x v="5"/>
    <m/>
  </r>
  <r>
    <n v="477"/>
    <s v="Gobierno de Belgica"/>
    <x v="32"/>
    <s v="BB/SfB"/>
    <x v="8"/>
    <x v="5"/>
    <m/>
  </r>
  <r>
    <n v="478"/>
    <s v="Gobierno de Dinamarca"/>
    <x v="28"/>
    <s v="CBC/SfB - Coordinated building communication"/>
    <x v="8"/>
    <x v="5"/>
    <m/>
  </r>
  <r>
    <n v="479"/>
    <s v="Gobierno de Francia"/>
    <x v="54"/>
    <s v="UDC/SfB (edición francesa) "/>
    <x v="8"/>
    <x v="5"/>
    <m/>
  </r>
  <r>
    <n v="480"/>
    <s v="Gobierno de Italia"/>
    <x v="55"/>
    <s v="PC/SfB "/>
    <x v="8"/>
    <x v="5"/>
    <m/>
  </r>
  <r>
    <n v="481"/>
    <s v="Gobierno de Noruega"/>
    <x v="15"/>
    <s v="BARBi - Bygg og Anlegg Referanse Bibliotek "/>
    <x v="8"/>
    <x v="5"/>
    <m/>
  </r>
  <r>
    <n v="482"/>
    <s v="Gobierno de Noruega"/>
    <x v="56"/>
    <s v="NS 3451: Tabla de componentes de construcción"/>
    <x v="8"/>
    <x v="5"/>
    <m/>
  </r>
  <r>
    <n v="483"/>
    <s v="Gobierno de Paises Bajos "/>
    <x v="18"/>
    <s v="NL/SfB 2005 - Elementenmethode"/>
    <x v="8"/>
    <x v="5"/>
    <m/>
  </r>
  <r>
    <n v="484"/>
    <s v="Gobierno de Paises Bajos "/>
    <x v="33"/>
    <s v="Elementenmethode"/>
    <x v="8"/>
    <x v="5"/>
    <m/>
  </r>
  <r>
    <n v="485"/>
    <s v="Gobierno de Singapur "/>
    <x v="8"/>
    <s v="BCA - Building and Construction Authority"/>
    <x v="8"/>
    <x v="5"/>
    <m/>
  </r>
  <r>
    <n v="486"/>
    <s v="Gobierno del Reino Unido"/>
    <x v="25"/>
    <s v="EPIC - European Product Information Co-operation"/>
    <x v="8"/>
    <x v="5"/>
    <m/>
  </r>
  <r>
    <n v="487"/>
    <s v="Grupo de trabajo “Autorità-Ance-Dei” (Italia)"/>
    <x v="38"/>
    <s v="UNI 8290 y UNI 11337: Criterios de codificación de obras y productos de construcción, actividades y recursos"/>
    <x v="8"/>
    <x v="5"/>
    <m/>
  </r>
  <r>
    <n v="488"/>
    <s v="GuBIMCat y Generalitat de Catalunya e Infraestructures.cat (España)"/>
    <x v="6"/>
    <s v="guBIMClass"/>
    <x v="8"/>
    <x v="5"/>
    <m/>
  </r>
  <r>
    <n v="489"/>
    <s v="Instituto Alemán de Estandarización - DIN (Alemania)"/>
    <x v="44"/>
    <s v="STLB, STLB Bau - Dynamic Construction Data"/>
    <x v="8"/>
    <x v="5"/>
    <m/>
  </r>
  <r>
    <n v="490"/>
    <s v="Instituto Americano de Arquitectos - AIA (USA)"/>
    <x v="44"/>
    <s v="Masterspec "/>
    <x v="8"/>
    <x v="5"/>
    <m/>
  </r>
  <r>
    <n v="491"/>
    <s v="Instituto Americano de Arquitectos - AIA, Admon. de Servicios Generales de USA - GSA y American Society for Testing and Materials - ASTM (USA)"/>
    <x v="54"/>
    <s v="Mastercost ó UniFormat 1, 2"/>
    <x v="8"/>
    <x v="5"/>
    <m/>
  </r>
  <r>
    <n v="492"/>
    <s v="Instituto BIM de Africa (Suráfrica)"/>
    <x v="2"/>
    <s v="ASAQS - Elemental Class System"/>
    <x v="8"/>
    <x v="5"/>
    <m/>
  </r>
  <r>
    <n v="493"/>
    <s v="Instituto de Especificaciones de Construcción (USA)"/>
    <x v="12"/>
    <s v="CICS"/>
    <x v="8"/>
    <x v="5"/>
    <m/>
  </r>
  <r>
    <n v="494"/>
    <s v="Ministerio Federal de Economía y Tecnología - BMWi (Alemania)"/>
    <x v="8"/>
    <s v="Eclass "/>
    <x v="8"/>
    <x v="5"/>
    <m/>
  </r>
  <r>
    <n v="495"/>
    <s v="Ministerio Federal de Transporte, Construcción y Desarrollo Urbano (Alemania)"/>
    <x v="11"/>
    <s v="OKSTRA - Catálogo de objetos para redes viales y de tráfico"/>
    <x v="8"/>
    <x v="5"/>
    <m/>
  </r>
  <r>
    <n v="496"/>
    <s v="Modelado de información interoperable para infraestructura sostenible - MINND (Francia)"/>
    <x v="13"/>
    <s v="Proyecto MINND"/>
    <x v="8"/>
    <x v="5"/>
    <m/>
  </r>
  <r>
    <n v="497"/>
    <s v="OASIS"/>
    <x v="31"/>
    <s v="UDDI - Universal Description, Discovery and Integration"/>
    <x v="8"/>
    <x v="5"/>
    <m/>
  </r>
  <r>
    <n v="498"/>
    <s v="Obermayer Helika (Republica Checa)"/>
    <x v="1"/>
    <s v="SNIM CZBIM - SNIM System"/>
    <x v="8"/>
    <x v="5"/>
    <m/>
  </r>
  <r>
    <n v="499"/>
    <s v="Oficina de Estadistica Laboral (USA)"/>
    <x v="14"/>
    <s v="SOC - Standard Occupational Classification"/>
    <x v="8"/>
    <x v="5"/>
    <m/>
  </r>
  <r>
    <n v="500"/>
    <s v="Oficina de Estadistica Laboral (USA)"/>
    <x v="15"/>
    <s v="NAICS - North American Industry Classification System "/>
    <x v="8"/>
    <x v="5"/>
    <m/>
  </r>
  <r>
    <n v="501"/>
    <s v="Oficina de Propiedad Industrial de la Union Europea - EUIPO (Suiza)"/>
    <x v="57"/>
    <s v="TMclass"/>
    <x v="8"/>
    <x v="5"/>
    <m/>
  </r>
  <r>
    <n v="502"/>
    <s v="Oficina de Propiedad Industrial de la Union Europea (Republica Checa)"/>
    <x v="4"/>
    <s v="DesignClass "/>
    <x v="8"/>
    <x v="5"/>
    <m/>
  </r>
  <r>
    <n v="503"/>
    <s v="ONU"/>
    <x v="33"/>
    <s v="ISIC - International Standard Industrial Classification"/>
    <x v="8"/>
    <x v="5"/>
    <m/>
  </r>
  <r>
    <n v="504"/>
    <s v="OTAN - Organización del Tratado del Atlántico Norte"/>
    <x v="2"/>
    <s v="NCS - NATO Codification system "/>
    <x v="8"/>
    <x v="5"/>
    <m/>
  </r>
  <r>
    <n v="505"/>
    <s v="Petrotechnical Open Software Corporation y CAESAR Offshore Project (Noruega)"/>
    <x v="30"/>
    <s v="POSC / Caesar "/>
    <x v="8"/>
    <x v="5"/>
    <m/>
  </r>
  <r>
    <n v="506"/>
    <s v="PNUD"/>
    <x v="46"/>
    <s v="ISCO - International Standard Classification of Occupations (Clasificación Internacional Uniforme de Ocupaciones)"/>
    <x v="8"/>
    <x v="5"/>
    <m/>
  </r>
  <r>
    <n v="507"/>
    <s v="Proficlass International eV association (Alemania)"/>
    <x v="14"/>
    <s v="Proficlass"/>
    <x v="8"/>
    <x v="5"/>
    <m/>
  </r>
  <r>
    <n v="508"/>
    <s v="Programa de Convergencia Digital (Dinamarca)"/>
    <x v="14"/>
    <s v="DBK - Dansk Bygge Klassifikation "/>
    <x v="8"/>
    <x v="5"/>
    <m/>
  </r>
  <r>
    <n v="509"/>
    <s v="Secretaría Técnica del Comité SfB (Suecia)"/>
    <x v="27"/>
    <s v="BSAB, BSAB 96 (Byggandets Samordning AB)"/>
    <x v="8"/>
    <x v="5"/>
    <m/>
  </r>
  <r>
    <n v="510"/>
    <s v="Secretaría Técnica del Comité SfB (Suecia)"/>
    <x v="58"/>
    <s v="SfB - Samarbetskommitten for Byggnadsfragor"/>
    <x v="8"/>
    <x v="5"/>
    <m/>
  </r>
  <r>
    <n v="511"/>
    <s v="SfB Agency UK (Reino Unido)"/>
    <x v="59"/>
    <s v="CI/SfB - Sistema de Clasificación de la Industria de la Construcción"/>
    <x v="8"/>
    <x v="5"/>
    <m/>
  </r>
  <r>
    <n v="512"/>
    <s v="Shing-Tao, A. Tsai, Y."/>
    <x v="12"/>
    <s v="EICS - Engineering Information Classification System"/>
    <x v="8"/>
    <x v="5"/>
    <m/>
  </r>
  <r>
    <n v="513"/>
    <s v="Sociedad anónima RTS (Republica Checa)"/>
    <x v="4"/>
    <s v="RTS BIM Klasifikační systém "/>
    <x v="8"/>
    <x v="5"/>
    <m/>
  </r>
  <r>
    <n v="514"/>
    <s v="Sociedad Coreana de Oceanografía (Corea)"/>
    <x v="11"/>
    <s v="KSO (JKSO) Korean Society of Oceanography Classification System (KSO)"/>
    <x v="8"/>
    <x v="5"/>
    <m/>
  </r>
  <r>
    <n v="515"/>
    <s v="Trimble Inc. (USA)"/>
    <x v="5"/>
    <s v="SKP - SketchUp Pro Classification System"/>
    <x v="8"/>
    <x v="5"/>
    <m/>
  </r>
  <r>
    <n v="516"/>
    <s v="TSKP Studio, LLC (USA)"/>
    <x v="3"/>
    <s v=" TSKP Classification System"/>
    <x v="8"/>
    <x v="5"/>
    <m/>
  </r>
  <r>
    <n v="517"/>
    <s v="Unión Europea"/>
    <x v="32"/>
    <s v="Centerkontrakt Byggeklassifikation (CBK)"/>
    <x v="8"/>
    <x v="5"/>
    <m/>
  </r>
  <r>
    <n v="518"/>
    <s v="Unión Nacional de Economistas de la Construcción - UNTEC (Francia)"/>
    <x v="44"/>
    <s v="Método Untec - Análisis y Estimación de Costos de Construcción Inmobiliaria"/>
    <x v="8"/>
    <x v="5"/>
    <m/>
  </r>
  <r>
    <n v="519"/>
    <s v="WIPO - World Intellectual Property Organization"/>
    <x v="59"/>
    <s v="Locarno Classification "/>
    <x v="8"/>
    <x v="5"/>
    <m/>
  </r>
  <r>
    <n v="520"/>
    <s v="WIPO - World Intellectual Property Organization "/>
    <x v="57"/>
    <s v="NCL / NICE - NICE Classification (NCL)"/>
    <x v="8"/>
    <x v="5"/>
    <m/>
  </r>
  <r>
    <n v="521"/>
    <s v="Forcada, N. y Casals, M."/>
    <x v="18"/>
    <s v="Life cycle document management system for construction"/>
    <x v="9"/>
    <x v="0"/>
    <s v="sistemas de clasificacion y gestion de la construccion"/>
  </r>
  <r>
    <n v="522"/>
    <s v="Knopp, A."/>
    <x v="11"/>
    <s v="Link between a structural building information model and classification systems in construction"/>
    <x v="9"/>
    <x v="1"/>
    <s v="sistemas de clasificacion y gestion de la construccio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DDD929-BD14-43A4-9B2D-8AB1AD6A0FCB}" name="TablaDinámica2" cacheId="5" applyNumberFormats="0" applyBorderFormats="0" applyFontFormats="0" applyPatternFormats="0" applyAlignmentFormats="0" applyWidthHeightFormats="1" dataCaption="Valores" grandTotalCaption="TOTAL" updatedVersion="8" minRefreshableVersion="3" useAutoFormatting="1" itemPrintTitles="1" createdVersion="7" indent="0" outline="1" outlineData="1" multipleFieldFilters="0" chartFormat="4" rowHeaderCaption="Tipo de documento">
  <location ref="C3:D14" firstHeaderRow="1" firstDataRow="1" firstDataCol="1"/>
  <pivotFields count="7">
    <pivotField dataField="1" showAll="0"/>
    <pivotField showAll="0"/>
    <pivotField showAll="0"/>
    <pivotField showAll="0"/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</pivotFields>
  <rowFields count="1">
    <field x="4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Cantidad" fld="0" subtotal="count" baseField="0" baseItem="0"/>
  </dataFields>
  <formats count="28">
    <format dxfId="171">
      <pivotArea type="all" dataOnly="0" outline="0" fieldPosition="0"/>
    </format>
    <format dxfId="170">
      <pivotArea outline="0" collapsedLevelsAreSubtotals="1" fieldPosition="0"/>
    </format>
    <format dxfId="169">
      <pivotArea field="4" type="button" dataOnly="0" labelOnly="1" outline="0" axis="axisRow" fieldPosition="0"/>
    </format>
    <format dxfId="168">
      <pivotArea dataOnly="0" labelOnly="1" fieldPosition="0">
        <references count="1">
          <reference field="4" count="0"/>
        </references>
      </pivotArea>
    </format>
    <format dxfId="167">
      <pivotArea dataOnly="0" labelOnly="1" grandRow="1" outline="0" fieldPosition="0"/>
    </format>
    <format dxfId="166">
      <pivotArea dataOnly="0" labelOnly="1" outline="0" axis="axisValues" fieldPosition="0"/>
    </format>
    <format dxfId="165">
      <pivotArea type="all" dataOnly="0" outline="0" fieldPosition="0"/>
    </format>
    <format dxfId="164">
      <pivotArea outline="0" collapsedLevelsAreSubtotals="1" fieldPosition="0"/>
    </format>
    <format dxfId="163">
      <pivotArea field="4" type="button" dataOnly="0" labelOnly="1" outline="0" axis="axisRow" fieldPosition="0"/>
    </format>
    <format dxfId="162">
      <pivotArea dataOnly="0" labelOnly="1" fieldPosition="0">
        <references count="1">
          <reference field="4" count="0"/>
        </references>
      </pivotArea>
    </format>
    <format dxfId="161">
      <pivotArea dataOnly="0" labelOnly="1" grandRow="1" outline="0" fieldPosition="0"/>
    </format>
    <format dxfId="160">
      <pivotArea dataOnly="0" labelOnly="1" outline="0" axis="axisValues" fieldPosition="0"/>
    </format>
    <format dxfId="159">
      <pivotArea type="all" dataOnly="0" outline="0" fieldPosition="0"/>
    </format>
    <format dxfId="158">
      <pivotArea outline="0" collapsedLevelsAreSubtotals="1" fieldPosition="0"/>
    </format>
    <format dxfId="157">
      <pivotArea field="4" type="button" dataOnly="0" labelOnly="1" outline="0" axis="axisRow" fieldPosition="0"/>
    </format>
    <format dxfId="156">
      <pivotArea dataOnly="0" labelOnly="1" fieldPosition="0">
        <references count="1">
          <reference field="4" count="0"/>
        </references>
      </pivotArea>
    </format>
    <format dxfId="155">
      <pivotArea dataOnly="0" labelOnly="1" grandRow="1" outline="0" fieldPosition="0"/>
    </format>
    <format dxfId="154">
      <pivotArea dataOnly="0" labelOnly="1" outline="0" axis="axisValues" fieldPosition="0"/>
    </format>
    <format dxfId="153">
      <pivotArea field="4" type="button" dataOnly="0" labelOnly="1" outline="0" axis="axisRow" fieldPosition="0"/>
    </format>
    <format dxfId="152">
      <pivotArea dataOnly="0" labelOnly="1" outline="0" axis="axisValues" fieldPosition="0"/>
    </format>
    <format dxfId="151">
      <pivotArea field="4" type="button" dataOnly="0" labelOnly="1" outline="0" axis="axisRow" fieldPosition="0"/>
    </format>
    <format dxfId="150">
      <pivotArea dataOnly="0" labelOnly="1" outline="0" axis="axisValues" fieldPosition="0"/>
    </format>
    <format dxfId="149">
      <pivotArea outline="0" collapsedLevelsAreSubtotals="1" fieldPosition="0"/>
    </format>
    <format dxfId="148">
      <pivotArea dataOnly="0" labelOnly="1" outline="0" axis="axisValues" fieldPosition="0"/>
    </format>
    <format dxfId="147">
      <pivotArea field="4" type="button" dataOnly="0" labelOnly="1" outline="0" axis="axisRow" fieldPosition="0"/>
    </format>
    <format dxfId="146">
      <pivotArea dataOnly="0" labelOnly="1" outline="0" axis="axisValues" fieldPosition="0"/>
    </format>
    <format dxfId="145">
      <pivotArea collapsedLevelsAreSubtotals="1" fieldPosition="0">
        <references count="1">
          <reference field="4" count="1">
            <x v="9"/>
          </reference>
        </references>
      </pivotArea>
    </format>
    <format dxfId="144">
      <pivotArea dataOnly="0" labelOnly="1" fieldPosition="0">
        <references count="1">
          <reference field="4" count="1">
            <x v="9"/>
          </reference>
        </references>
      </pivotArea>
    </format>
  </formats>
  <chartFormats count="11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4" count="1" selected="0">
            <x v="8"/>
          </reference>
        </references>
      </pivotArea>
    </chartFormat>
    <chartFormat chart="3" format="5">
      <pivotArea type="data" outline="0" fieldPosition="0">
        <references count="2">
          <reference field="4294967294" count="1" selected="0">
            <x v="0"/>
          </reference>
          <reference field="4" count="1" selected="0">
            <x v="7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3" format="8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3" format="9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3" format="10">
      <pivotArea type="data" outline="0" fieldPosition="0">
        <references count="2">
          <reference field="4294967294" count="1" selected="0">
            <x v="0"/>
          </reference>
          <reference field="4" count="1" selected="0">
            <x v="9"/>
          </reference>
        </references>
      </pivotArea>
    </chartFormat>
  </chart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AB86DD-436D-4739-AC42-893246E1199E}" name="TablaDinámica2" cacheId="5" applyNumberFormats="0" applyBorderFormats="0" applyFontFormats="0" applyPatternFormats="0" applyAlignmentFormats="0" applyWidthHeightFormats="1" dataCaption="Valores" grandTotalCaption="TOTAL" updatedVersion="8" minRefreshableVersion="3" useAutoFormatting="1" itemPrintTitles="1" createdVersion="7" indent="0" outline="1" outlineData="1" multipleFieldFilters="0" chartFormat="13" rowHeaderCaption="Tipo de documento">
  <location ref="C3:D10" firstHeaderRow="1" firstDataRow="1" firstDataCol="1"/>
  <pivotFields count="7">
    <pivotField dataField="1" showAll="0"/>
    <pivotField showAll="0"/>
    <pivotField showAll="0"/>
    <pivotField showAll="0"/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showAll="0">
      <items count="7">
        <item x="1"/>
        <item x="3"/>
        <item x="4"/>
        <item x="0"/>
        <item x="2"/>
        <item x="5"/>
        <item t="default"/>
      </items>
    </pivotField>
    <pivotField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antidad" fld="0" subtotal="count" baseField="0" baseItem="0"/>
  </dataFields>
  <formats count="28">
    <format dxfId="143">
      <pivotArea type="all" dataOnly="0" outline="0" fieldPosition="0"/>
    </format>
    <format dxfId="142">
      <pivotArea outline="0" collapsedLevelsAreSubtotals="1" fieldPosition="0"/>
    </format>
    <format dxfId="141">
      <pivotArea field="4" type="button" dataOnly="0" labelOnly="1" outline="0"/>
    </format>
    <format dxfId="140">
      <pivotArea dataOnly="0" labelOnly="1" grandRow="1" outline="0" fieldPosition="0"/>
    </format>
    <format dxfId="139">
      <pivotArea dataOnly="0" labelOnly="1" outline="0" axis="axisValues" fieldPosition="0"/>
    </format>
    <format dxfId="138">
      <pivotArea type="all" dataOnly="0" outline="0" fieldPosition="0"/>
    </format>
    <format dxfId="137">
      <pivotArea outline="0" collapsedLevelsAreSubtotals="1" fieldPosition="0"/>
    </format>
    <format dxfId="136">
      <pivotArea field="4" type="button" dataOnly="0" labelOnly="1" outline="0"/>
    </format>
    <format dxfId="135">
      <pivotArea dataOnly="0" labelOnly="1" grandRow="1" outline="0" fieldPosition="0"/>
    </format>
    <format dxfId="134">
      <pivotArea dataOnly="0" labelOnly="1" outline="0" axis="axisValues" fieldPosition="0"/>
    </format>
    <format dxfId="133">
      <pivotArea type="all" dataOnly="0" outline="0" fieldPosition="0"/>
    </format>
    <format dxfId="132">
      <pivotArea outline="0" collapsedLevelsAreSubtotals="1" fieldPosition="0"/>
    </format>
    <format dxfId="131">
      <pivotArea field="4" type="button" dataOnly="0" labelOnly="1" outline="0"/>
    </format>
    <format dxfId="130">
      <pivotArea dataOnly="0" labelOnly="1" grandRow="1" outline="0" fieldPosition="0"/>
    </format>
    <format dxfId="129">
      <pivotArea dataOnly="0" labelOnly="1" outline="0" axis="axisValues" fieldPosition="0"/>
    </format>
    <format dxfId="128">
      <pivotArea field="4" type="button" dataOnly="0" labelOnly="1" outline="0"/>
    </format>
    <format dxfId="127">
      <pivotArea dataOnly="0" labelOnly="1" outline="0" axis="axisValues" fieldPosition="0"/>
    </format>
    <format dxfId="126">
      <pivotArea field="4" type="button" dataOnly="0" labelOnly="1" outline="0"/>
    </format>
    <format dxfId="125">
      <pivotArea dataOnly="0" labelOnly="1" outline="0" axis="axisValues" fieldPosition="0"/>
    </format>
    <format dxfId="124">
      <pivotArea outline="0" collapsedLevelsAreSubtotals="1" fieldPosition="0"/>
    </format>
    <format dxfId="123">
      <pivotArea dataOnly="0" labelOnly="1" outline="0" axis="axisValues" fieldPosition="0"/>
    </format>
    <format dxfId="122">
      <pivotArea field="4" type="button" dataOnly="0" labelOnly="1" outline="0"/>
    </format>
    <format dxfId="121">
      <pivotArea field="5" type="button" dataOnly="0" labelOnly="1" outline="0" axis="axisRow" fieldPosition="0"/>
    </format>
    <format dxfId="120">
      <pivotArea dataOnly="0" labelOnly="1" outline="0" axis="axisValues" fieldPosition="0"/>
    </format>
    <format dxfId="119">
      <pivotArea collapsedLevelsAreSubtotals="1" fieldPosition="0">
        <references count="1">
          <reference field="5" count="1">
            <x v="5"/>
          </reference>
        </references>
      </pivotArea>
    </format>
    <format dxfId="118">
      <pivotArea dataOnly="0" labelOnly="1" fieldPosition="0">
        <references count="1">
          <reference field="5" count="1">
            <x v="5"/>
          </reference>
        </references>
      </pivotArea>
    </format>
    <format dxfId="117">
      <pivotArea field="5" type="button" dataOnly="0" labelOnly="1" outline="0" axis="axisRow" fieldPosition="0"/>
    </format>
    <format dxfId="116">
      <pivotArea dataOnly="0" labelOnly="1" outline="0" axis="axisValues" fieldPosition="0"/>
    </format>
  </formats>
  <chartFormats count="8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9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4" format="20">
      <pivotArea type="data" outline="0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chartFormat>
    <chartFormat chart="4" format="21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  <chartFormat chart="4" format="22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4" format="23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4" format="24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E31FDC-6053-43A6-9004-D10435D808CD}" name="TablaDinámica2" cacheId="5" applyNumberFormats="0" applyBorderFormats="0" applyFontFormats="0" applyPatternFormats="0" applyAlignmentFormats="0" applyWidthHeightFormats="1" dataCaption="Valores" grandTotalCaption="TOTAL" updatedVersion="8" minRefreshableVersion="3" useAutoFormatting="1" itemPrintTitles="1" createdVersion="7" indent="0" outline="1" outlineData="1" multipleFieldFilters="0" chartFormat="45" rowHeaderCaption="Año de publicacion">
  <location ref="C3:D63" firstHeaderRow="1" firstDataRow="1" firstDataCol="1"/>
  <pivotFields count="7">
    <pivotField dataField="1" showAll="0"/>
    <pivotField showAll="0"/>
    <pivotField axis="axisRow" showAll="0">
      <items count="61">
        <item x="41"/>
        <item x="39"/>
        <item x="58"/>
        <item x="47"/>
        <item x="57"/>
        <item x="46"/>
        <item x="34"/>
        <item x="43"/>
        <item x="36"/>
        <item x="49"/>
        <item x="28"/>
        <item x="59"/>
        <item x="44"/>
        <item x="50"/>
        <item x="52"/>
        <item x="27"/>
        <item x="54"/>
        <item x="29"/>
        <item x="42"/>
        <item x="38"/>
        <item x="55"/>
        <item x="45"/>
        <item x="51"/>
        <item x="48"/>
        <item x="56"/>
        <item x="53"/>
        <item x="32"/>
        <item x="33"/>
        <item x="35"/>
        <item x="26"/>
        <item x="10"/>
        <item x="37"/>
        <item x="17"/>
        <item x="30"/>
        <item x="19"/>
        <item x="25"/>
        <item x="40"/>
        <item x="20"/>
        <item x="7"/>
        <item x="12"/>
        <item x="15"/>
        <item x="18"/>
        <item x="14"/>
        <item x="8"/>
        <item x="24"/>
        <item x="23"/>
        <item x="11"/>
        <item x="21"/>
        <item x="22"/>
        <item x="9"/>
        <item x="13"/>
        <item x="4"/>
        <item x="2"/>
        <item x="6"/>
        <item x="3"/>
        <item x="5"/>
        <item x="0"/>
        <item x="1"/>
        <item x="16"/>
        <item h="1" x="31"/>
        <item t="default"/>
      </items>
    </pivotField>
    <pivotField showAll="0"/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7">
        <item x="1"/>
        <item x="3"/>
        <item x="4"/>
        <item x="0"/>
        <item x="2"/>
        <item x="5"/>
        <item t="default"/>
      </items>
    </pivotField>
    <pivotField showAll="0"/>
  </pivotFields>
  <rowFields count="1">
    <field x="2"/>
  </rowFields>
  <rowItems count="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 t="grand">
      <x/>
    </i>
  </rowItems>
  <colItems count="1">
    <i/>
  </colItems>
  <dataFields count="1">
    <dataField name="Cantidad" fld="0" subtotal="count" baseField="0" baseItem="0"/>
  </dataFields>
  <formats count="30">
    <format dxfId="115">
      <pivotArea type="all" dataOnly="0" outline="0" fieldPosition="0"/>
    </format>
    <format dxfId="114">
      <pivotArea outline="0" collapsedLevelsAreSubtotals="1" fieldPosition="0"/>
    </format>
    <format dxfId="113">
      <pivotArea field="4" type="button" dataOnly="0" labelOnly="1" outline="0"/>
    </format>
    <format dxfId="112">
      <pivotArea dataOnly="0" labelOnly="1" grandRow="1" outline="0" fieldPosition="0"/>
    </format>
    <format dxfId="111">
      <pivotArea dataOnly="0" labelOnly="1" outline="0" axis="axisValues" fieldPosition="0"/>
    </format>
    <format dxfId="110">
      <pivotArea type="all" dataOnly="0" outline="0" fieldPosition="0"/>
    </format>
    <format dxfId="109">
      <pivotArea outline="0" collapsedLevelsAreSubtotals="1" fieldPosition="0"/>
    </format>
    <format dxfId="108">
      <pivotArea field="4" type="button" dataOnly="0" labelOnly="1" outline="0"/>
    </format>
    <format dxfId="107">
      <pivotArea dataOnly="0" labelOnly="1" grandRow="1" outline="0" fieldPosition="0"/>
    </format>
    <format dxfId="106">
      <pivotArea dataOnly="0" labelOnly="1" outline="0" axis="axisValues" fieldPosition="0"/>
    </format>
    <format dxfId="105">
      <pivotArea type="all" dataOnly="0" outline="0" fieldPosition="0"/>
    </format>
    <format dxfId="104">
      <pivotArea outline="0" collapsedLevelsAreSubtotals="1" fieldPosition="0"/>
    </format>
    <format dxfId="103">
      <pivotArea field="4" type="button" dataOnly="0" labelOnly="1" outline="0"/>
    </format>
    <format dxfId="102">
      <pivotArea dataOnly="0" labelOnly="1" grandRow="1" outline="0" fieldPosition="0"/>
    </format>
    <format dxfId="101">
      <pivotArea dataOnly="0" labelOnly="1" outline="0" axis="axisValues" fieldPosition="0"/>
    </format>
    <format dxfId="100">
      <pivotArea field="4" type="button" dataOnly="0" labelOnly="1" outline="0"/>
    </format>
    <format dxfId="99">
      <pivotArea dataOnly="0" labelOnly="1" outline="0" axis="axisValues" fieldPosition="0"/>
    </format>
    <format dxfId="98">
      <pivotArea field="4" type="button" dataOnly="0" labelOnly="1" outline="0"/>
    </format>
    <format dxfId="97">
      <pivotArea dataOnly="0" labelOnly="1" outline="0" axis="axisValues" fieldPosition="0"/>
    </format>
    <format dxfId="96">
      <pivotArea outline="0" collapsedLevelsAreSubtotals="1" fieldPosition="0"/>
    </format>
    <format dxfId="95">
      <pivotArea dataOnly="0" labelOnly="1" outline="0" axis="axisValues" fieldPosition="0"/>
    </format>
    <format dxfId="94">
      <pivotArea field="4" type="button" dataOnly="0" labelOnly="1" outline="0"/>
    </format>
    <format dxfId="93">
      <pivotArea field="5" type="button" dataOnly="0" labelOnly="1" outline="0"/>
    </format>
    <format dxfId="92">
      <pivotArea collapsedLevelsAreSubtotals="1" fieldPosition="0">
        <references count="1">
          <reference field="2" count="1">
            <x v="58"/>
          </reference>
        </references>
      </pivotArea>
    </format>
    <format dxfId="91">
      <pivotArea dataOnly="0" labelOnly="1" fieldPosition="0">
        <references count="1">
          <reference field="2" count="1">
            <x v="58"/>
          </reference>
        </references>
      </pivotArea>
    </format>
    <format dxfId="90">
      <pivotArea field="2" type="button" dataOnly="0" labelOnly="1" outline="0" axis="axisRow" fieldPosition="0"/>
    </format>
    <format dxfId="89">
      <pivotArea dataOnly="0" labelOnly="1" outline="0" axis="axisValues" fieldPosition="0"/>
    </format>
    <format dxfId="88">
      <pivotArea collapsedLevelsAreSubtotals="1" fieldPosition="0">
        <references count="1">
          <reference field="2" count="0"/>
        </references>
      </pivotArea>
    </format>
    <format dxfId="87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6">
      <pivotArea dataOnly="0" labelOnly="1" fieldPosition="0">
        <references count="1">
          <reference field="2" count="9">
            <x v="50"/>
            <x v="51"/>
            <x v="52"/>
            <x v="53"/>
            <x v="54"/>
            <x v="55"/>
            <x v="56"/>
            <x v="57"/>
            <x v="58"/>
          </reference>
        </references>
      </pivotArea>
    </format>
  </formats>
  <chartFormats count="7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3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5D28-FCEB-4906-A541-75827EA536D5}">
  <sheetPr>
    <tabColor theme="8" tint="0.59999389629810485"/>
  </sheetPr>
  <dimension ref="A1:G525"/>
  <sheetViews>
    <sheetView showGridLines="0" showRowColHeaders="0" zoomScale="120" zoomScaleNormal="120" zoomScaleSheetLayoutView="40" workbookViewId="0">
      <pane ySplit="2" topLeftCell="A487" activePane="bottomLeft" state="frozen"/>
      <selection activeCell="E20" sqref="E20"/>
      <selection pane="bottomLeft" activeCell="E523" sqref="E523:E524"/>
    </sheetView>
  </sheetViews>
  <sheetFormatPr baseColWidth="10" defaultRowHeight="11.25" customHeight="1" x14ac:dyDescent="0.25"/>
  <cols>
    <col min="1" max="1" width="6.140625" style="5" customWidth="1"/>
    <col min="2" max="2" width="67.85546875" style="2" customWidth="1"/>
    <col min="3" max="3" width="8" style="5" customWidth="1"/>
    <col min="4" max="4" width="89.5703125" style="6" customWidth="1"/>
    <col min="5" max="5" width="19.85546875" style="5" bestFit="1" customWidth="1"/>
    <col min="6" max="6" width="43.140625" style="3" bestFit="1" customWidth="1"/>
    <col min="7" max="7" width="69.5703125" style="2" customWidth="1"/>
    <col min="8" max="16384" width="11.42578125" style="3"/>
  </cols>
  <sheetData>
    <row r="1" spans="1:7" ht="20.100000000000001" customHeight="1" x14ac:dyDescent="0.25">
      <c r="A1" s="119" t="s">
        <v>1023</v>
      </c>
      <c r="B1" s="119"/>
      <c r="C1" s="119"/>
      <c r="D1" s="119"/>
      <c r="E1" s="119"/>
      <c r="F1" s="119"/>
    </row>
    <row r="2" spans="1:7" s="4" customFormat="1" ht="33.75" customHeight="1" x14ac:dyDescent="0.25">
      <c r="A2" s="4" t="s">
        <v>15</v>
      </c>
      <c r="B2" s="4" t="s">
        <v>217</v>
      </c>
      <c r="C2" s="4" t="s">
        <v>213</v>
      </c>
      <c r="D2" s="4" t="s">
        <v>296</v>
      </c>
      <c r="E2" s="4" t="s">
        <v>214</v>
      </c>
      <c r="F2" s="4" t="s">
        <v>911</v>
      </c>
      <c r="G2" s="4" t="s">
        <v>297</v>
      </c>
    </row>
    <row r="3" spans="1:7" ht="11.25" customHeight="1" x14ac:dyDescent="0.25">
      <c r="A3" s="5">
        <v>1</v>
      </c>
      <c r="B3" s="2" t="s">
        <v>570</v>
      </c>
      <c r="C3" s="5">
        <v>2020</v>
      </c>
      <c r="D3" s="6" t="s">
        <v>930</v>
      </c>
      <c r="E3" s="5" t="s">
        <v>299</v>
      </c>
      <c r="F3" s="3" t="s">
        <v>982</v>
      </c>
    </row>
    <row r="4" spans="1:7" ht="11.25" customHeight="1" x14ac:dyDescent="0.25">
      <c r="A4" s="5">
        <v>2</v>
      </c>
      <c r="B4" s="2" t="s">
        <v>564</v>
      </c>
      <c r="C4" s="5">
        <v>2021</v>
      </c>
      <c r="D4" s="6" t="s">
        <v>929</v>
      </c>
      <c r="E4" s="5" t="s">
        <v>299</v>
      </c>
      <c r="F4" s="3" t="s">
        <v>981</v>
      </c>
    </row>
    <row r="5" spans="1:7" ht="11.25" customHeight="1" x14ac:dyDescent="0.25">
      <c r="A5" s="5">
        <v>3</v>
      </c>
      <c r="B5" s="2" t="s">
        <v>298</v>
      </c>
      <c r="C5" s="5">
        <v>2016</v>
      </c>
      <c r="D5" s="6" t="s">
        <v>895</v>
      </c>
      <c r="E5" s="5" t="s">
        <v>299</v>
      </c>
      <c r="F5" s="3" t="s">
        <v>984</v>
      </c>
      <c r="G5" s="2" t="s">
        <v>300</v>
      </c>
    </row>
    <row r="6" spans="1:7" ht="11.25" customHeight="1" x14ac:dyDescent="0.25">
      <c r="A6" s="5">
        <v>4</v>
      </c>
      <c r="B6" s="2" t="s">
        <v>538</v>
      </c>
      <c r="C6" s="5">
        <v>2018</v>
      </c>
      <c r="D6" s="6" t="s">
        <v>916</v>
      </c>
      <c r="E6" s="5" t="s">
        <v>299</v>
      </c>
      <c r="F6" s="7" t="s">
        <v>983</v>
      </c>
    </row>
    <row r="7" spans="1:7" ht="11.25" customHeight="1" x14ac:dyDescent="0.25">
      <c r="A7" s="5">
        <v>5</v>
      </c>
      <c r="B7" s="2" t="s">
        <v>555</v>
      </c>
      <c r="C7" s="5">
        <v>2021</v>
      </c>
      <c r="D7" s="6" t="s">
        <v>804</v>
      </c>
      <c r="E7" s="5" t="s">
        <v>299</v>
      </c>
      <c r="F7" s="3" t="s">
        <v>982</v>
      </c>
    </row>
    <row r="8" spans="1:7" ht="11.25" customHeight="1" x14ac:dyDescent="0.25">
      <c r="A8" s="5">
        <v>6</v>
      </c>
      <c r="B8" s="2" t="s">
        <v>301</v>
      </c>
      <c r="C8" s="5">
        <v>2020</v>
      </c>
      <c r="D8" s="6" t="s">
        <v>302</v>
      </c>
      <c r="E8" s="5" t="s">
        <v>299</v>
      </c>
      <c r="F8" s="7" t="s">
        <v>983</v>
      </c>
      <c r="G8" s="2" t="s">
        <v>303</v>
      </c>
    </row>
    <row r="9" spans="1:7" ht="11.25" customHeight="1" x14ac:dyDescent="0.25">
      <c r="A9" s="5">
        <v>7</v>
      </c>
      <c r="B9" s="2" t="s">
        <v>304</v>
      </c>
      <c r="C9" s="5">
        <v>2018</v>
      </c>
      <c r="D9" s="6" t="s">
        <v>305</v>
      </c>
      <c r="E9" s="5" t="s">
        <v>299</v>
      </c>
      <c r="F9" s="7" t="s">
        <v>983</v>
      </c>
      <c r="G9" s="2" t="s">
        <v>306</v>
      </c>
    </row>
    <row r="10" spans="1:7" ht="11.25" customHeight="1" x14ac:dyDescent="0.25">
      <c r="A10" s="5">
        <v>8</v>
      </c>
      <c r="B10" s="2" t="s">
        <v>559</v>
      </c>
      <c r="C10" s="5">
        <v>2020</v>
      </c>
      <c r="D10" s="6" t="s">
        <v>925</v>
      </c>
      <c r="E10" s="5" t="s">
        <v>299</v>
      </c>
      <c r="F10" s="3" t="s">
        <v>981</v>
      </c>
    </row>
    <row r="11" spans="1:7" ht="11.25" customHeight="1" x14ac:dyDescent="0.25">
      <c r="A11" s="5">
        <v>9</v>
      </c>
      <c r="B11" s="2" t="s">
        <v>701</v>
      </c>
      <c r="C11" s="5">
        <v>2018</v>
      </c>
      <c r="D11" s="6" t="s">
        <v>965</v>
      </c>
      <c r="E11" s="5" t="s">
        <v>299</v>
      </c>
      <c r="F11" s="3" t="s">
        <v>981</v>
      </c>
    </row>
    <row r="12" spans="1:7" ht="11.25" customHeight="1" x14ac:dyDescent="0.25">
      <c r="A12" s="5">
        <v>10</v>
      </c>
      <c r="B12" s="2" t="s">
        <v>521</v>
      </c>
      <c r="C12" s="5">
        <v>2021</v>
      </c>
      <c r="D12" s="6" t="s">
        <v>741</v>
      </c>
      <c r="E12" s="5" t="s">
        <v>299</v>
      </c>
      <c r="F12" s="3" t="s">
        <v>981</v>
      </c>
    </row>
    <row r="13" spans="1:7" ht="11.25" customHeight="1" x14ac:dyDescent="0.25">
      <c r="A13" s="5">
        <v>11</v>
      </c>
      <c r="B13" s="2" t="s">
        <v>527</v>
      </c>
      <c r="C13" s="5">
        <v>2015</v>
      </c>
      <c r="D13" s="6" t="s">
        <v>745</v>
      </c>
      <c r="E13" s="5" t="s">
        <v>299</v>
      </c>
      <c r="F13" s="7" t="s">
        <v>983</v>
      </c>
    </row>
    <row r="14" spans="1:7" ht="11.25" customHeight="1" x14ac:dyDescent="0.25">
      <c r="A14" s="5">
        <v>12</v>
      </c>
      <c r="B14" s="2" t="s">
        <v>529</v>
      </c>
      <c r="C14" s="5">
        <v>2021</v>
      </c>
      <c r="D14" s="6" t="s">
        <v>747</v>
      </c>
      <c r="E14" s="5" t="s">
        <v>299</v>
      </c>
      <c r="F14" s="7" t="s">
        <v>983</v>
      </c>
    </row>
    <row r="15" spans="1:7" ht="11.25" customHeight="1" x14ac:dyDescent="0.25">
      <c r="A15" s="5">
        <v>13</v>
      </c>
      <c r="B15" s="2" t="s">
        <v>621</v>
      </c>
      <c r="C15" s="5">
        <v>2015</v>
      </c>
      <c r="D15" s="6" t="s">
        <v>813</v>
      </c>
      <c r="E15" s="5" t="s">
        <v>299</v>
      </c>
      <c r="F15" s="3" t="s">
        <v>982</v>
      </c>
    </row>
    <row r="16" spans="1:7" ht="11.25" customHeight="1" x14ac:dyDescent="0.25">
      <c r="A16" s="5">
        <v>14</v>
      </c>
      <c r="B16" s="2" t="s">
        <v>693</v>
      </c>
      <c r="C16" s="5">
        <v>2021</v>
      </c>
      <c r="D16" s="6" t="s">
        <v>868</v>
      </c>
      <c r="E16" s="5" t="s">
        <v>299</v>
      </c>
      <c r="F16" s="3" t="s">
        <v>981</v>
      </c>
    </row>
    <row r="17" spans="1:7" ht="11.25" customHeight="1" x14ac:dyDescent="0.25">
      <c r="A17" s="5">
        <v>15</v>
      </c>
      <c r="B17" s="2" t="s">
        <v>526</v>
      </c>
      <c r="C17" s="5">
        <v>2021</v>
      </c>
      <c r="D17" s="6" t="s">
        <v>744</v>
      </c>
      <c r="E17" s="5" t="s">
        <v>299</v>
      </c>
      <c r="F17" s="3" t="s">
        <v>982</v>
      </c>
    </row>
    <row r="18" spans="1:7" ht="11.25" customHeight="1" x14ac:dyDescent="0.25">
      <c r="A18" s="5">
        <v>16</v>
      </c>
      <c r="B18" s="8" t="s">
        <v>307</v>
      </c>
      <c r="C18" s="5">
        <v>2019</v>
      </c>
      <c r="D18" s="6" t="s">
        <v>308</v>
      </c>
      <c r="E18" s="5" t="s">
        <v>299</v>
      </c>
      <c r="F18" s="3" t="s">
        <v>982</v>
      </c>
      <c r="G18" s="2" t="s">
        <v>309</v>
      </c>
    </row>
    <row r="19" spans="1:7" ht="11.25" customHeight="1" x14ac:dyDescent="0.25">
      <c r="A19" s="5">
        <v>17</v>
      </c>
      <c r="B19" s="2" t="s">
        <v>310</v>
      </c>
      <c r="C19" s="5">
        <v>2017</v>
      </c>
      <c r="D19" s="6" t="s">
        <v>311</v>
      </c>
      <c r="E19" s="5" t="s">
        <v>299</v>
      </c>
      <c r="F19" s="7" t="s">
        <v>983</v>
      </c>
      <c r="G19" s="8" t="s">
        <v>312</v>
      </c>
    </row>
    <row r="20" spans="1:7" ht="11.25" customHeight="1" x14ac:dyDescent="0.25">
      <c r="A20" s="5">
        <v>18</v>
      </c>
      <c r="B20" s="2" t="s">
        <v>313</v>
      </c>
      <c r="C20" s="5">
        <v>2002</v>
      </c>
      <c r="D20" s="6" t="s">
        <v>901</v>
      </c>
      <c r="E20" s="5" t="s">
        <v>299</v>
      </c>
      <c r="F20" s="7" t="s">
        <v>983</v>
      </c>
      <c r="G20" s="8" t="s">
        <v>314</v>
      </c>
    </row>
    <row r="21" spans="1:7" ht="11.25" customHeight="1" x14ac:dyDescent="0.25">
      <c r="A21" s="5">
        <v>19</v>
      </c>
      <c r="B21" s="2" t="s">
        <v>713</v>
      </c>
      <c r="C21" s="5">
        <v>2017</v>
      </c>
      <c r="D21" s="6" t="s">
        <v>876</v>
      </c>
      <c r="E21" s="5" t="s">
        <v>299</v>
      </c>
      <c r="F21" s="3" t="s">
        <v>981</v>
      </c>
    </row>
    <row r="22" spans="1:7" ht="11.25" customHeight="1" x14ac:dyDescent="0.25">
      <c r="A22" s="5">
        <v>20</v>
      </c>
      <c r="B22" s="2" t="s">
        <v>315</v>
      </c>
      <c r="C22" s="5">
        <v>2007</v>
      </c>
      <c r="D22" s="6" t="s">
        <v>316</v>
      </c>
      <c r="E22" s="5" t="s">
        <v>299</v>
      </c>
      <c r="F22" s="3" t="s">
        <v>984</v>
      </c>
      <c r="G22" s="2" t="s">
        <v>317</v>
      </c>
    </row>
    <row r="23" spans="1:7" ht="11.25" customHeight="1" x14ac:dyDescent="0.25">
      <c r="A23" s="5">
        <v>21</v>
      </c>
      <c r="B23" s="2" t="s">
        <v>635</v>
      </c>
      <c r="C23" s="5">
        <v>2013</v>
      </c>
      <c r="D23" s="6" t="s">
        <v>823</v>
      </c>
      <c r="E23" s="5" t="s">
        <v>299</v>
      </c>
      <c r="F23" s="3" t="s">
        <v>982</v>
      </c>
    </row>
    <row r="24" spans="1:7" ht="11.25" customHeight="1" x14ac:dyDescent="0.25">
      <c r="A24" s="5">
        <v>22</v>
      </c>
      <c r="B24" s="2" t="s">
        <v>318</v>
      </c>
      <c r="C24" s="5">
        <v>1994</v>
      </c>
      <c r="D24" s="9" t="s">
        <v>319</v>
      </c>
      <c r="E24" s="5" t="s">
        <v>299</v>
      </c>
      <c r="F24" s="7" t="s">
        <v>983</v>
      </c>
      <c r="G24" s="3" t="s">
        <v>320</v>
      </c>
    </row>
    <row r="25" spans="1:7" ht="11.25" customHeight="1" x14ac:dyDescent="0.25">
      <c r="A25" s="5">
        <v>23</v>
      </c>
      <c r="B25" s="2" t="s">
        <v>321</v>
      </c>
      <c r="C25" s="5">
        <v>2010</v>
      </c>
      <c r="D25" s="6" t="s">
        <v>322</v>
      </c>
      <c r="E25" s="5" t="s">
        <v>299</v>
      </c>
      <c r="F25" s="3" t="s">
        <v>982</v>
      </c>
      <c r="G25" s="2" t="s">
        <v>323</v>
      </c>
    </row>
    <row r="26" spans="1:7" ht="11.25" customHeight="1" x14ac:dyDescent="0.25">
      <c r="A26" s="5">
        <v>24</v>
      </c>
      <c r="B26" s="2" t="s">
        <v>589</v>
      </c>
      <c r="C26" s="5">
        <v>2018</v>
      </c>
      <c r="D26" s="6" t="s">
        <v>785</v>
      </c>
      <c r="E26" s="5" t="s">
        <v>299</v>
      </c>
      <c r="F26" s="3" t="s">
        <v>981</v>
      </c>
    </row>
    <row r="27" spans="1:7" ht="11.25" customHeight="1" x14ac:dyDescent="0.25">
      <c r="A27" s="5">
        <v>25</v>
      </c>
      <c r="B27" s="2" t="s">
        <v>324</v>
      </c>
      <c r="C27" s="5">
        <v>2018</v>
      </c>
      <c r="D27" s="9" t="s">
        <v>325</v>
      </c>
      <c r="E27" s="5" t="s">
        <v>299</v>
      </c>
      <c r="F27" s="7" t="s">
        <v>983</v>
      </c>
      <c r="G27" s="2" t="s">
        <v>309</v>
      </c>
    </row>
    <row r="28" spans="1:7" ht="11.25" customHeight="1" x14ac:dyDescent="0.25">
      <c r="A28" s="5">
        <v>26</v>
      </c>
      <c r="B28" s="2" t="s">
        <v>590</v>
      </c>
      <c r="C28" s="5">
        <v>2018</v>
      </c>
      <c r="D28" s="6" t="s">
        <v>786</v>
      </c>
      <c r="E28" s="5" t="s">
        <v>299</v>
      </c>
      <c r="F28" s="3" t="s">
        <v>981</v>
      </c>
    </row>
    <row r="29" spans="1:7" ht="11.25" customHeight="1" x14ac:dyDescent="0.25">
      <c r="A29" s="5">
        <v>27</v>
      </c>
      <c r="B29" s="2" t="s">
        <v>528</v>
      </c>
      <c r="C29" s="5">
        <v>2021</v>
      </c>
      <c r="D29" s="6" t="s">
        <v>746</v>
      </c>
      <c r="E29" s="5" t="s">
        <v>299</v>
      </c>
      <c r="F29" s="7" t="s">
        <v>983</v>
      </c>
    </row>
    <row r="30" spans="1:7" ht="11.25" customHeight="1" x14ac:dyDescent="0.25">
      <c r="A30" s="5">
        <v>28</v>
      </c>
      <c r="B30" s="2" t="s">
        <v>672</v>
      </c>
      <c r="C30" s="5">
        <v>2021</v>
      </c>
      <c r="D30" s="6" t="s">
        <v>851</v>
      </c>
      <c r="E30" s="5" t="s">
        <v>299</v>
      </c>
      <c r="F30" s="3" t="s">
        <v>982</v>
      </c>
    </row>
    <row r="31" spans="1:7" ht="11.25" customHeight="1" x14ac:dyDescent="0.25">
      <c r="A31" s="5">
        <v>29</v>
      </c>
      <c r="B31" s="2" t="s">
        <v>326</v>
      </c>
      <c r="C31" s="5">
        <v>2003</v>
      </c>
      <c r="D31" s="6" t="s">
        <v>327</v>
      </c>
      <c r="E31" s="5" t="s">
        <v>299</v>
      </c>
      <c r="F31" s="7" t="s">
        <v>983</v>
      </c>
      <c r="G31" s="8" t="s">
        <v>328</v>
      </c>
    </row>
    <row r="32" spans="1:7" ht="11.25" customHeight="1" x14ac:dyDescent="0.25">
      <c r="A32" s="5">
        <v>30</v>
      </c>
      <c r="B32" s="2" t="s">
        <v>738</v>
      </c>
      <c r="C32" s="5">
        <v>2020</v>
      </c>
      <c r="D32" s="6" t="s">
        <v>892</v>
      </c>
      <c r="E32" s="5" t="s">
        <v>299</v>
      </c>
      <c r="F32" s="3" t="s">
        <v>981</v>
      </c>
    </row>
    <row r="33" spans="1:7" ht="11.25" customHeight="1" x14ac:dyDescent="0.25">
      <c r="A33" s="5">
        <v>31</v>
      </c>
      <c r="B33" s="8" t="s">
        <v>329</v>
      </c>
      <c r="C33" s="5">
        <v>2003</v>
      </c>
      <c r="D33" s="6" t="s">
        <v>910</v>
      </c>
      <c r="E33" s="5" t="s">
        <v>299</v>
      </c>
      <c r="F33" s="3" t="s">
        <v>984</v>
      </c>
      <c r="G33" s="2" t="s">
        <v>330</v>
      </c>
    </row>
    <row r="34" spans="1:7" ht="11.25" customHeight="1" x14ac:dyDescent="0.25">
      <c r="A34" s="5">
        <v>32</v>
      </c>
      <c r="B34" s="2" t="s">
        <v>634</v>
      </c>
      <c r="C34" s="5">
        <v>2019</v>
      </c>
      <c r="D34" s="6" t="s">
        <v>944</v>
      </c>
      <c r="E34" s="5" t="s">
        <v>299</v>
      </c>
      <c r="F34" s="3" t="s">
        <v>982</v>
      </c>
    </row>
    <row r="35" spans="1:7" ht="11.25" customHeight="1" x14ac:dyDescent="0.25">
      <c r="A35" s="5">
        <v>33</v>
      </c>
      <c r="B35" s="8" t="s">
        <v>331</v>
      </c>
      <c r="C35" s="5">
        <v>2020</v>
      </c>
      <c r="D35" s="6" t="s">
        <v>332</v>
      </c>
      <c r="E35" s="5" t="s">
        <v>299</v>
      </c>
      <c r="F35" s="3" t="s">
        <v>981</v>
      </c>
      <c r="G35" s="8" t="s">
        <v>333</v>
      </c>
    </row>
    <row r="36" spans="1:7" ht="11.25" customHeight="1" x14ac:dyDescent="0.25">
      <c r="A36" s="5">
        <v>34</v>
      </c>
      <c r="B36" s="2" t="s">
        <v>643</v>
      </c>
      <c r="C36" s="5">
        <v>2020</v>
      </c>
      <c r="D36" s="6" t="s">
        <v>829</v>
      </c>
      <c r="E36" s="5" t="s">
        <v>299</v>
      </c>
      <c r="F36" s="3" t="s">
        <v>982</v>
      </c>
    </row>
    <row r="37" spans="1:7" ht="11.25" customHeight="1" x14ac:dyDescent="0.25">
      <c r="A37" s="5">
        <v>35</v>
      </c>
      <c r="B37" s="2" t="s">
        <v>543</v>
      </c>
      <c r="C37" s="5">
        <v>2019</v>
      </c>
      <c r="D37" s="6" t="s">
        <v>756</v>
      </c>
      <c r="E37" s="5" t="s">
        <v>299</v>
      </c>
      <c r="F37" s="3" t="s">
        <v>982</v>
      </c>
    </row>
    <row r="38" spans="1:7" ht="11.25" customHeight="1" x14ac:dyDescent="0.25">
      <c r="A38" s="5">
        <v>36</v>
      </c>
      <c r="B38" s="2" t="s">
        <v>657</v>
      </c>
      <c r="C38" s="5">
        <v>2017</v>
      </c>
      <c r="D38" s="6" t="s">
        <v>839</v>
      </c>
      <c r="E38" s="5" t="s">
        <v>299</v>
      </c>
      <c r="F38" s="3" t="s">
        <v>982</v>
      </c>
    </row>
    <row r="39" spans="1:7" ht="11.25" customHeight="1" x14ac:dyDescent="0.25">
      <c r="A39" s="5">
        <v>37</v>
      </c>
      <c r="B39" s="2" t="s">
        <v>674</v>
      </c>
      <c r="C39" s="5">
        <v>2014</v>
      </c>
      <c r="D39" s="6" t="s">
        <v>853</v>
      </c>
      <c r="E39" s="5" t="s">
        <v>299</v>
      </c>
      <c r="F39" s="3" t="s">
        <v>982</v>
      </c>
    </row>
    <row r="40" spans="1:7" ht="11.25" customHeight="1" x14ac:dyDescent="0.25">
      <c r="A40" s="5">
        <v>38</v>
      </c>
      <c r="B40" s="2" t="s">
        <v>637</v>
      </c>
      <c r="C40" s="5">
        <v>2015</v>
      </c>
      <c r="D40" s="6" t="s">
        <v>945</v>
      </c>
      <c r="E40" s="5" t="s">
        <v>299</v>
      </c>
      <c r="F40" s="3" t="s">
        <v>981</v>
      </c>
    </row>
    <row r="41" spans="1:7" ht="11.25" customHeight="1" x14ac:dyDescent="0.25">
      <c r="A41" s="5">
        <v>39</v>
      </c>
      <c r="B41" s="2" t="s">
        <v>608</v>
      </c>
      <c r="C41" s="5">
        <v>2018</v>
      </c>
      <c r="D41" s="6" t="s">
        <v>803</v>
      </c>
      <c r="E41" s="5" t="s">
        <v>299</v>
      </c>
      <c r="F41" s="7" t="s">
        <v>983</v>
      </c>
    </row>
    <row r="42" spans="1:7" ht="11.25" customHeight="1" x14ac:dyDescent="0.25">
      <c r="A42" s="5">
        <v>40</v>
      </c>
      <c r="B42" s="2" t="s">
        <v>336</v>
      </c>
      <c r="C42" s="5">
        <v>2006</v>
      </c>
      <c r="D42" s="6" t="s">
        <v>337</v>
      </c>
      <c r="E42" s="5" t="s">
        <v>299</v>
      </c>
      <c r="F42" s="7" t="s">
        <v>983</v>
      </c>
      <c r="G42" s="2" t="s">
        <v>338</v>
      </c>
    </row>
    <row r="43" spans="1:7" ht="11.25" customHeight="1" x14ac:dyDescent="0.25">
      <c r="A43" s="5">
        <v>41</v>
      </c>
      <c r="B43" s="8" t="s">
        <v>339</v>
      </c>
      <c r="C43" s="5">
        <v>2004</v>
      </c>
      <c r="D43" s="6" t="s">
        <v>903</v>
      </c>
      <c r="E43" s="5" t="s">
        <v>299</v>
      </c>
      <c r="F43" s="3" t="s">
        <v>984</v>
      </c>
      <c r="G43" s="2" t="s">
        <v>340</v>
      </c>
    </row>
    <row r="44" spans="1:7" ht="11.25" customHeight="1" x14ac:dyDescent="0.25">
      <c r="A44" s="5">
        <v>42</v>
      </c>
      <c r="B44" s="2" t="s">
        <v>632</v>
      </c>
      <c r="C44" s="5">
        <v>2021</v>
      </c>
      <c r="D44" s="6" t="s">
        <v>822</v>
      </c>
      <c r="E44" s="5" t="s">
        <v>299</v>
      </c>
      <c r="F44" s="7" t="s">
        <v>983</v>
      </c>
    </row>
    <row r="45" spans="1:7" ht="11.25" customHeight="1" x14ac:dyDescent="0.25">
      <c r="A45" s="5">
        <v>43</v>
      </c>
      <c r="B45" s="2" t="s">
        <v>341</v>
      </c>
      <c r="C45" s="5">
        <v>2018</v>
      </c>
      <c r="D45" s="6" t="s">
        <v>907</v>
      </c>
      <c r="E45" s="5" t="s">
        <v>299</v>
      </c>
      <c r="F45" s="3" t="s">
        <v>984</v>
      </c>
      <c r="G45" s="2" t="s">
        <v>342</v>
      </c>
    </row>
    <row r="46" spans="1:7" ht="11.25" customHeight="1" x14ac:dyDescent="0.25">
      <c r="A46" s="5">
        <v>44</v>
      </c>
      <c r="B46" s="2" t="s">
        <v>343</v>
      </c>
      <c r="C46" s="5">
        <v>2007</v>
      </c>
      <c r="D46" s="6" t="s">
        <v>344</v>
      </c>
      <c r="E46" s="5" t="s">
        <v>299</v>
      </c>
      <c r="F46" s="3" t="s">
        <v>981</v>
      </c>
    </row>
    <row r="47" spans="1:7" ht="11.25" customHeight="1" x14ac:dyDescent="0.25">
      <c r="A47" s="5">
        <v>45</v>
      </c>
      <c r="B47" s="2" t="s">
        <v>714</v>
      </c>
      <c r="C47" s="5">
        <v>2021</v>
      </c>
      <c r="D47" s="6" t="s">
        <v>877</v>
      </c>
      <c r="E47" s="5" t="s">
        <v>299</v>
      </c>
      <c r="F47" s="3" t="s">
        <v>981</v>
      </c>
    </row>
    <row r="48" spans="1:7" ht="11.25" customHeight="1" x14ac:dyDescent="0.25">
      <c r="A48" s="5">
        <v>46</v>
      </c>
      <c r="B48" s="2" t="s">
        <v>709</v>
      </c>
      <c r="C48" s="5">
        <v>2018</v>
      </c>
      <c r="D48" s="6" t="s">
        <v>873</v>
      </c>
      <c r="E48" s="5" t="s">
        <v>299</v>
      </c>
      <c r="F48" s="3" t="s">
        <v>982</v>
      </c>
    </row>
    <row r="49" spans="1:7" ht="11.25" customHeight="1" x14ac:dyDescent="0.25">
      <c r="A49" s="5">
        <v>47</v>
      </c>
      <c r="B49" s="2" t="s">
        <v>625</v>
      </c>
      <c r="C49" s="5">
        <v>2018</v>
      </c>
      <c r="D49" s="6" t="s">
        <v>943</v>
      </c>
      <c r="E49" s="5" t="s">
        <v>299</v>
      </c>
      <c r="F49" s="3" t="s">
        <v>981</v>
      </c>
    </row>
    <row r="50" spans="1:7" ht="11.25" customHeight="1" x14ac:dyDescent="0.25">
      <c r="A50" s="5">
        <v>48</v>
      </c>
      <c r="B50" s="2" t="s">
        <v>345</v>
      </c>
      <c r="C50" s="5">
        <v>2020</v>
      </c>
      <c r="D50" s="6" t="s">
        <v>346</v>
      </c>
      <c r="E50" s="5" t="s">
        <v>299</v>
      </c>
      <c r="F50" s="7" t="s">
        <v>983</v>
      </c>
      <c r="G50" s="2" t="s">
        <v>347</v>
      </c>
    </row>
    <row r="51" spans="1:7" ht="11.25" customHeight="1" x14ac:dyDescent="0.25">
      <c r="A51" s="5">
        <v>49</v>
      </c>
      <c r="B51" s="2" t="s">
        <v>545</v>
      </c>
      <c r="C51" s="5">
        <v>2018</v>
      </c>
      <c r="D51" s="6" t="s">
        <v>757</v>
      </c>
      <c r="E51" s="5" t="s">
        <v>299</v>
      </c>
      <c r="F51" s="3" t="s">
        <v>981</v>
      </c>
    </row>
    <row r="52" spans="1:7" ht="11.25" customHeight="1" x14ac:dyDescent="0.25">
      <c r="A52" s="5">
        <v>50</v>
      </c>
      <c r="B52" s="2" t="s">
        <v>348</v>
      </c>
      <c r="C52" s="5">
        <v>2006</v>
      </c>
      <c r="D52" s="6" t="s">
        <v>349</v>
      </c>
      <c r="E52" s="5" t="s">
        <v>299</v>
      </c>
      <c r="F52" s="3" t="s">
        <v>984</v>
      </c>
      <c r="G52" s="2" t="s">
        <v>350</v>
      </c>
    </row>
    <row r="53" spans="1:7" ht="11.25" customHeight="1" x14ac:dyDescent="0.25">
      <c r="A53" s="5">
        <v>51</v>
      </c>
      <c r="B53" s="2" t="s">
        <v>676</v>
      </c>
      <c r="C53" s="5">
        <v>2016</v>
      </c>
      <c r="D53" s="6" t="s">
        <v>855</v>
      </c>
      <c r="E53" s="5" t="s">
        <v>299</v>
      </c>
      <c r="F53" s="3" t="s">
        <v>982</v>
      </c>
    </row>
    <row r="54" spans="1:7" ht="11.25" customHeight="1" x14ac:dyDescent="0.25">
      <c r="A54" s="5">
        <v>52</v>
      </c>
      <c r="B54" s="2" t="s">
        <v>585</v>
      </c>
      <c r="C54" s="5">
        <v>2016</v>
      </c>
      <c r="D54" s="6" t="s">
        <v>932</v>
      </c>
      <c r="E54" s="5" t="s">
        <v>299</v>
      </c>
      <c r="F54" s="3" t="s">
        <v>981</v>
      </c>
    </row>
    <row r="55" spans="1:7" ht="11.25" customHeight="1" x14ac:dyDescent="0.25">
      <c r="A55" s="5">
        <v>53</v>
      </c>
      <c r="B55" s="2" t="s">
        <v>558</v>
      </c>
      <c r="C55" s="5">
        <v>2020</v>
      </c>
      <c r="D55" s="6" t="s">
        <v>765</v>
      </c>
      <c r="E55" s="5" t="s">
        <v>299</v>
      </c>
      <c r="F55" s="3" t="s">
        <v>982</v>
      </c>
    </row>
    <row r="56" spans="1:7" ht="11.25" customHeight="1" x14ac:dyDescent="0.25">
      <c r="A56" s="5">
        <v>54</v>
      </c>
      <c r="B56" s="2" t="s">
        <v>682</v>
      </c>
      <c r="C56" s="5">
        <v>2022</v>
      </c>
      <c r="D56" s="6" t="s">
        <v>861</v>
      </c>
      <c r="E56" s="5" t="s">
        <v>299</v>
      </c>
      <c r="F56" s="3" t="s">
        <v>984</v>
      </c>
    </row>
    <row r="57" spans="1:7" ht="11.25" customHeight="1" x14ac:dyDescent="0.25">
      <c r="A57" s="5">
        <v>55</v>
      </c>
      <c r="B57" s="2" t="s">
        <v>351</v>
      </c>
      <c r="C57" s="5">
        <v>2016</v>
      </c>
      <c r="D57" s="6" t="s">
        <v>352</v>
      </c>
      <c r="E57" s="5" t="s">
        <v>299</v>
      </c>
      <c r="F57" s="3" t="s">
        <v>984</v>
      </c>
      <c r="G57" s="8" t="s">
        <v>353</v>
      </c>
    </row>
    <row r="58" spans="1:7" ht="11.25" customHeight="1" x14ac:dyDescent="0.25">
      <c r="A58" s="5">
        <v>56</v>
      </c>
      <c r="B58" s="2" t="s">
        <v>351</v>
      </c>
      <c r="C58" s="5">
        <v>1996</v>
      </c>
      <c r="D58" s="9" t="s">
        <v>354</v>
      </c>
      <c r="E58" s="5" t="s">
        <v>299</v>
      </c>
      <c r="F58" s="7" t="s">
        <v>983</v>
      </c>
      <c r="G58" s="8" t="s">
        <v>355</v>
      </c>
    </row>
    <row r="59" spans="1:7" ht="11.25" customHeight="1" x14ac:dyDescent="0.25">
      <c r="A59" s="5">
        <v>57</v>
      </c>
      <c r="B59" s="2" t="s">
        <v>356</v>
      </c>
      <c r="C59" s="5">
        <v>2016</v>
      </c>
      <c r="D59" s="9" t="s">
        <v>909</v>
      </c>
      <c r="E59" s="5" t="s">
        <v>299</v>
      </c>
      <c r="F59" s="3" t="s">
        <v>981</v>
      </c>
      <c r="G59" s="8" t="s">
        <v>357</v>
      </c>
    </row>
    <row r="60" spans="1:7" ht="11.25" customHeight="1" x14ac:dyDescent="0.25">
      <c r="A60" s="5">
        <v>58</v>
      </c>
      <c r="B60" s="2" t="s">
        <v>358</v>
      </c>
      <c r="C60" s="5">
        <v>2005</v>
      </c>
      <c r="D60" s="6" t="s">
        <v>902</v>
      </c>
      <c r="E60" s="5" t="s">
        <v>299</v>
      </c>
      <c r="F60" s="3" t="s">
        <v>981</v>
      </c>
      <c r="G60" s="2" t="s">
        <v>359</v>
      </c>
    </row>
    <row r="61" spans="1:7" ht="11.25" customHeight="1" x14ac:dyDescent="0.25">
      <c r="A61" s="5">
        <v>59</v>
      </c>
      <c r="B61" s="8" t="s">
        <v>360</v>
      </c>
      <c r="C61" s="5">
        <v>2020</v>
      </c>
      <c r="D61" s="6" t="s">
        <v>361</v>
      </c>
      <c r="E61" s="5" t="s">
        <v>299</v>
      </c>
      <c r="F61" s="3" t="s">
        <v>981</v>
      </c>
      <c r="G61" s="8" t="s">
        <v>335</v>
      </c>
    </row>
    <row r="62" spans="1:7" ht="11.25" customHeight="1" x14ac:dyDescent="0.25">
      <c r="A62" s="5">
        <v>60</v>
      </c>
      <c r="B62" s="2" t="s">
        <v>736</v>
      </c>
      <c r="C62" s="5">
        <v>2018</v>
      </c>
      <c r="D62" s="6" t="s">
        <v>891</v>
      </c>
      <c r="E62" s="5" t="s">
        <v>299</v>
      </c>
      <c r="F62" s="3" t="s">
        <v>981</v>
      </c>
    </row>
    <row r="63" spans="1:7" ht="11.25" customHeight="1" x14ac:dyDescent="0.25">
      <c r="A63" s="5">
        <v>61</v>
      </c>
      <c r="B63" s="2" t="s">
        <v>603</v>
      </c>
      <c r="C63" s="5">
        <v>2022</v>
      </c>
      <c r="D63" s="6" t="s">
        <v>798</v>
      </c>
      <c r="E63" s="5" t="s">
        <v>299</v>
      </c>
      <c r="F63" s="3" t="s">
        <v>982</v>
      </c>
    </row>
    <row r="64" spans="1:7" ht="11.25" customHeight="1" x14ac:dyDescent="0.25">
      <c r="A64" s="5">
        <v>62</v>
      </c>
      <c r="B64" s="2" t="s">
        <v>530</v>
      </c>
      <c r="C64" s="5">
        <v>2019</v>
      </c>
      <c r="D64" s="6" t="s">
        <v>748</v>
      </c>
      <c r="E64" s="5" t="s">
        <v>299</v>
      </c>
      <c r="F64" s="7" t="s">
        <v>983</v>
      </c>
    </row>
    <row r="65" spans="1:7" ht="11.25" customHeight="1" x14ac:dyDescent="0.25">
      <c r="A65" s="5">
        <v>63</v>
      </c>
      <c r="B65" s="2" t="s">
        <v>544</v>
      </c>
      <c r="C65" s="5">
        <v>2021</v>
      </c>
      <c r="D65" s="6" t="s">
        <v>919</v>
      </c>
      <c r="E65" s="5" t="s">
        <v>299</v>
      </c>
      <c r="F65" s="3" t="s">
        <v>982</v>
      </c>
    </row>
    <row r="66" spans="1:7" ht="11.25" customHeight="1" x14ac:dyDescent="0.25">
      <c r="A66" s="5">
        <v>64</v>
      </c>
      <c r="B66" s="2" t="s">
        <v>593</v>
      </c>
      <c r="C66" s="5">
        <v>2007</v>
      </c>
      <c r="D66" s="6" t="s">
        <v>789</v>
      </c>
      <c r="E66" s="5" t="s">
        <v>299</v>
      </c>
      <c r="F66" s="3" t="s">
        <v>981</v>
      </c>
    </row>
    <row r="67" spans="1:7" ht="11.25" customHeight="1" x14ac:dyDescent="0.25">
      <c r="A67" s="5">
        <v>65</v>
      </c>
      <c r="B67" s="8" t="s">
        <v>362</v>
      </c>
      <c r="C67" s="5">
        <v>2007</v>
      </c>
      <c r="D67" s="6" t="s">
        <v>363</v>
      </c>
      <c r="E67" s="5" t="s">
        <v>299</v>
      </c>
      <c r="F67" s="7" t="s">
        <v>983</v>
      </c>
      <c r="G67" s="8" t="s">
        <v>364</v>
      </c>
    </row>
    <row r="68" spans="1:7" ht="11.25" customHeight="1" x14ac:dyDescent="0.25">
      <c r="A68" s="5">
        <v>66</v>
      </c>
      <c r="B68" s="2" t="s">
        <v>686</v>
      </c>
      <c r="C68" s="5">
        <v>2020</v>
      </c>
      <c r="D68" s="6" t="s">
        <v>864</v>
      </c>
      <c r="E68" s="5" t="s">
        <v>299</v>
      </c>
      <c r="F68" s="3" t="s">
        <v>984</v>
      </c>
    </row>
    <row r="69" spans="1:7" ht="11.25" customHeight="1" x14ac:dyDescent="0.25">
      <c r="A69" s="5">
        <v>67</v>
      </c>
      <c r="B69" s="2" t="s">
        <v>365</v>
      </c>
      <c r="C69" s="5">
        <v>1996</v>
      </c>
      <c r="D69" s="6" t="s">
        <v>896</v>
      </c>
      <c r="E69" s="5" t="s">
        <v>299</v>
      </c>
      <c r="F69" s="3" t="s">
        <v>984</v>
      </c>
      <c r="G69" s="8" t="s">
        <v>366</v>
      </c>
    </row>
    <row r="70" spans="1:7" ht="11.25" customHeight="1" x14ac:dyDescent="0.25">
      <c r="A70" s="5">
        <v>68</v>
      </c>
      <c r="B70" s="8" t="s">
        <v>367</v>
      </c>
      <c r="C70" s="5">
        <v>1998</v>
      </c>
      <c r="D70" s="6" t="s">
        <v>368</v>
      </c>
      <c r="E70" s="5" t="s">
        <v>299</v>
      </c>
      <c r="F70" s="7" t="s">
        <v>983</v>
      </c>
      <c r="G70" s="8" t="s">
        <v>369</v>
      </c>
    </row>
    <row r="71" spans="1:7" ht="11.25" customHeight="1" x14ac:dyDescent="0.25">
      <c r="A71" s="5">
        <v>69</v>
      </c>
      <c r="B71" s="2" t="s">
        <v>525</v>
      </c>
      <c r="C71" s="5">
        <v>2017</v>
      </c>
      <c r="D71" s="6" t="s">
        <v>743</v>
      </c>
      <c r="E71" s="5" t="s">
        <v>299</v>
      </c>
      <c r="F71" s="3" t="s">
        <v>982</v>
      </c>
    </row>
    <row r="72" spans="1:7" ht="11.25" customHeight="1" x14ac:dyDescent="0.25">
      <c r="A72" s="5">
        <v>70</v>
      </c>
      <c r="B72" s="2" t="s">
        <v>577</v>
      </c>
      <c r="C72" s="5">
        <v>2019</v>
      </c>
      <c r="D72" s="6" t="s">
        <v>777</v>
      </c>
      <c r="E72" s="5" t="s">
        <v>299</v>
      </c>
      <c r="F72" s="3" t="s">
        <v>982</v>
      </c>
    </row>
    <row r="73" spans="1:7" ht="11.25" customHeight="1" x14ac:dyDescent="0.25">
      <c r="A73" s="5">
        <v>71</v>
      </c>
      <c r="B73" s="2" t="s">
        <v>370</v>
      </c>
      <c r="C73" s="5">
        <v>2022</v>
      </c>
      <c r="D73" s="6" t="s">
        <v>371</v>
      </c>
      <c r="E73" s="5" t="s">
        <v>299</v>
      </c>
      <c r="F73" s="3" t="s">
        <v>981</v>
      </c>
    </row>
    <row r="74" spans="1:7" ht="11.25" customHeight="1" x14ac:dyDescent="0.25">
      <c r="A74" s="5">
        <v>72</v>
      </c>
      <c r="B74" s="2" t="s">
        <v>678</v>
      </c>
      <c r="C74" s="5">
        <v>2019</v>
      </c>
      <c r="D74" s="6" t="s">
        <v>857</v>
      </c>
      <c r="E74" s="5" t="s">
        <v>299</v>
      </c>
      <c r="F74" s="3" t="s">
        <v>981</v>
      </c>
    </row>
    <row r="75" spans="1:7" ht="11.25" customHeight="1" x14ac:dyDescent="0.25">
      <c r="A75" s="5">
        <v>73</v>
      </c>
      <c r="B75" s="2" t="s">
        <v>563</v>
      </c>
      <c r="C75" s="5">
        <v>2015</v>
      </c>
      <c r="D75" s="6" t="s">
        <v>928</v>
      </c>
      <c r="E75" s="5" t="s">
        <v>299</v>
      </c>
      <c r="F75" s="3" t="s">
        <v>981</v>
      </c>
    </row>
    <row r="76" spans="1:7" ht="11.25" customHeight="1" x14ac:dyDescent="0.25">
      <c r="A76" s="5">
        <v>74</v>
      </c>
      <c r="B76" s="2" t="s">
        <v>613</v>
      </c>
      <c r="C76" s="5">
        <v>2022</v>
      </c>
      <c r="D76" s="6" t="s">
        <v>808</v>
      </c>
      <c r="E76" s="5" t="s">
        <v>299</v>
      </c>
      <c r="F76" s="7" t="s">
        <v>983</v>
      </c>
    </row>
    <row r="77" spans="1:7" ht="11.25" customHeight="1" x14ac:dyDescent="0.25">
      <c r="A77" s="5">
        <v>75</v>
      </c>
      <c r="B77" s="2" t="s">
        <v>613</v>
      </c>
      <c r="C77" s="5">
        <v>2022</v>
      </c>
      <c r="D77" s="6" t="s">
        <v>955</v>
      </c>
      <c r="E77" s="5" t="s">
        <v>299</v>
      </c>
      <c r="F77" s="3" t="s">
        <v>981</v>
      </c>
    </row>
    <row r="78" spans="1:7" ht="11.25" customHeight="1" x14ac:dyDescent="0.25">
      <c r="A78" s="5">
        <v>76</v>
      </c>
      <c r="B78" s="2" t="s">
        <v>725</v>
      </c>
      <c r="C78" s="5">
        <v>2021</v>
      </c>
      <c r="D78" s="6" t="s">
        <v>884</v>
      </c>
      <c r="E78" s="5" t="s">
        <v>299</v>
      </c>
      <c r="F78" s="3" t="s">
        <v>982</v>
      </c>
    </row>
    <row r="79" spans="1:7" ht="11.25" customHeight="1" x14ac:dyDescent="0.25">
      <c r="A79" s="5">
        <v>77</v>
      </c>
      <c r="B79" s="2" t="s">
        <v>731</v>
      </c>
      <c r="C79" s="5">
        <v>2007</v>
      </c>
      <c r="D79" s="6" t="s">
        <v>889</v>
      </c>
      <c r="E79" s="5" t="s">
        <v>299</v>
      </c>
      <c r="F79" s="7" t="s">
        <v>983</v>
      </c>
    </row>
    <row r="80" spans="1:7" ht="11.25" customHeight="1" x14ac:dyDescent="0.25">
      <c r="A80" s="5">
        <v>78</v>
      </c>
      <c r="B80" s="2" t="s">
        <v>718</v>
      </c>
      <c r="C80" s="5">
        <v>2018</v>
      </c>
      <c r="D80" s="6" t="s">
        <v>975</v>
      </c>
      <c r="E80" s="5" t="s">
        <v>299</v>
      </c>
      <c r="F80" s="3" t="s">
        <v>982</v>
      </c>
    </row>
    <row r="81" spans="1:7" ht="11.25" customHeight="1" x14ac:dyDescent="0.25">
      <c r="A81" s="5">
        <v>79</v>
      </c>
      <c r="B81" s="2" t="s">
        <v>567</v>
      </c>
      <c r="C81" s="5">
        <v>2021</v>
      </c>
      <c r="D81" s="6" t="s">
        <v>769</v>
      </c>
      <c r="E81" s="5" t="s">
        <v>299</v>
      </c>
      <c r="F81" s="7" t="s">
        <v>983</v>
      </c>
    </row>
    <row r="82" spans="1:7" ht="11.25" customHeight="1" x14ac:dyDescent="0.25">
      <c r="A82" s="5">
        <v>80</v>
      </c>
      <c r="B82" s="2" t="s">
        <v>689</v>
      </c>
      <c r="C82" s="5">
        <v>2020</v>
      </c>
      <c r="D82" s="6" t="s">
        <v>958</v>
      </c>
      <c r="E82" s="5" t="s">
        <v>299</v>
      </c>
      <c r="F82" s="3" t="s">
        <v>982</v>
      </c>
    </row>
    <row r="83" spans="1:7" ht="11.25" customHeight="1" x14ac:dyDescent="0.25">
      <c r="A83" s="5">
        <v>81</v>
      </c>
      <c r="B83" s="2" t="s">
        <v>532</v>
      </c>
      <c r="C83" s="5">
        <v>2021</v>
      </c>
      <c r="D83" s="6" t="s">
        <v>750</v>
      </c>
      <c r="E83" s="5" t="s">
        <v>299</v>
      </c>
      <c r="F83" s="7" t="s">
        <v>983</v>
      </c>
    </row>
    <row r="84" spans="1:7" ht="11.25" customHeight="1" x14ac:dyDescent="0.25">
      <c r="A84" s="5">
        <v>82</v>
      </c>
      <c r="B84" s="2" t="s">
        <v>372</v>
      </c>
      <c r="C84" s="5">
        <v>2015</v>
      </c>
      <c r="D84" s="6" t="s">
        <v>373</v>
      </c>
      <c r="E84" s="5" t="s">
        <v>299</v>
      </c>
      <c r="F84" s="3" t="s">
        <v>981</v>
      </c>
    </row>
    <row r="85" spans="1:7" ht="11.25" customHeight="1" x14ac:dyDescent="0.25">
      <c r="A85" s="5">
        <v>83</v>
      </c>
      <c r="B85" s="2" t="s">
        <v>729</v>
      </c>
      <c r="C85" s="5">
        <v>2021</v>
      </c>
      <c r="D85" s="6" t="s">
        <v>887</v>
      </c>
      <c r="E85" s="5" t="s">
        <v>299</v>
      </c>
      <c r="F85" s="3" t="s">
        <v>982</v>
      </c>
    </row>
    <row r="86" spans="1:7" ht="11.25" customHeight="1" x14ac:dyDescent="0.25">
      <c r="A86" s="5">
        <v>84</v>
      </c>
      <c r="B86" s="2" t="s">
        <v>374</v>
      </c>
      <c r="C86" s="5">
        <v>2016</v>
      </c>
      <c r="D86" s="9" t="s">
        <v>375</v>
      </c>
      <c r="E86" s="5" t="s">
        <v>299</v>
      </c>
      <c r="F86" s="7" t="s">
        <v>983</v>
      </c>
      <c r="G86" s="8" t="s">
        <v>376</v>
      </c>
    </row>
    <row r="87" spans="1:7" ht="11.25" customHeight="1" x14ac:dyDescent="0.25">
      <c r="A87" s="5">
        <v>85</v>
      </c>
      <c r="B87" s="2" t="s">
        <v>377</v>
      </c>
      <c r="C87" s="5">
        <v>2001</v>
      </c>
      <c r="D87" s="6" t="s">
        <v>378</v>
      </c>
      <c r="E87" s="5" t="s">
        <v>299</v>
      </c>
      <c r="F87" s="3" t="s">
        <v>984</v>
      </c>
      <c r="G87" s="2" t="s">
        <v>379</v>
      </c>
    </row>
    <row r="88" spans="1:7" ht="11.25" customHeight="1" x14ac:dyDescent="0.25">
      <c r="A88" s="5">
        <v>86</v>
      </c>
      <c r="B88" s="2" t="s">
        <v>380</v>
      </c>
      <c r="C88" s="5">
        <v>2007</v>
      </c>
      <c r="D88" s="6" t="s">
        <v>381</v>
      </c>
      <c r="E88" s="5" t="s">
        <v>299</v>
      </c>
      <c r="F88" s="3" t="s">
        <v>984</v>
      </c>
      <c r="G88" s="2" t="s">
        <v>382</v>
      </c>
    </row>
    <row r="89" spans="1:7" ht="11.25" customHeight="1" x14ac:dyDescent="0.25">
      <c r="A89" s="5">
        <v>87</v>
      </c>
      <c r="B89" s="2" t="s">
        <v>557</v>
      </c>
      <c r="C89" s="5">
        <v>2019</v>
      </c>
      <c r="D89" s="6" t="s">
        <v>764</v>
      </c>
      <c r="E89" s="5" t="s">
        <v>299</v>
      </c>
      <c r="F89" s="3" t="s">
        <v>981</v>
      </c>
    </row>
    <row r="90" spans="1:7" ht="11.25" customHeight="1" x14ac:dyDescent="0.25">
      <c r="A90" s="5">
        <v>88</v>
      </c>
      <c r="B90" s="2" t="s">
        <v>562</v>
      </c>
      <c r="C90" s="5">
        <v>2011</v>
      </c>
      <c r="D90" s="6" t="s">
        <v>927</v>
      </c>
      <c r="E90" s="5" t="s">
        <v>299</v>
      </c>
      <c r="F90" s="3" t="s">
        <v>981</v>
      </c>
    </row>
    <row r="91" spans="1:7" ht="11.25" customHeight="1" x14ac:dyDescent="0.25">
      <c r="A91" s="5">
        <v>89</v>
      </c>
      <c r="B91" s="2" t="s">
        <v>573</v>
      </c>
      <c r="C91" s="5">
        <v>2021</v>
      </c>
      <c r="D91" s="6" t="s">
        <v>773</v>
      </c>
      <c r="E91" s="5" t="s">
        <v>299</v>
      </c>
      <c r="F91" s="3" t="s">
        <v>984</v>
      </c>
    </row>
    <row r="92" spans="1:7" ht="11.25" customHeight="1" x14ac:dyDescent="0.25">
      <c r="A92" s="5">
        <v>90</v>
      </c>
      <c r="B92" s="2" t="s">
        <v>383</v>
      </c>
      <c r="C92" s="5">
        <v>2020</v>
      </c>
      <c r="D92" s="6" t="s">
        <v>906</v>
      </c>
      <c r="E92" s="5" t="s">
        <v>299</v>
      </c>
      <c r="F92" s="7" t="s">
        <v>983</v>
      </c>
      <c r="G92" s="2" t="s">
        <v>384</v>
      </c>
    </row>
    <row r="93" spans="1:7" ht="11.25" customHeight="1" x14ac:dyDescent="0.25">
      <c r="A93" s="5">
        <v>91</v>
      </c>
      <c r="B93" s="2" t="s">
        <v>385</v>
      </c>
      <c r="C93" s="5">
        <v>2012</v>
      </c>
      <c r="D93" s="6" t="s">
        <v>908</v>
      </c>
      <c r="E93" s="5" t="s">
        <v>299</v>
      </c>
      <c r="F93" s="7" t="s">
        <v>983</v>
      </c>
      <c r="G93" s="2" t="s">
        <v>386</v>
      </c>
    </row>
    <row r="94" spans="1:7" ht="11.25" customHeight="1" x14ac:dyDescent="0.25">
      <c r="A94" s="5">
        <v>92</v>
      </c>
      <c r="B94" s="2" t="s">
        <v>724</v>
      </c>
      <c r="C94" s="5">
        <v>2009</v>
      </c>
      <c r="D94" s="6" t="s">
        <v>883</v>
      </c>
      <c r="E94" s="5" t="s">
        <v>299</v>
      </c>
      <c r="F94" s="3" t="s">
        <v>982</v>
      </c>
    </row>
    <row r="95" spans="1:7" ht="11.25" customHeight="1" x14ac:dyDescent="0.25">
      <c r="A95" s="5">
        <v>93</v>
      </c>
      <c r="B95" s="2" t="s">
        <v>598</v>
      </c>
      <c r="C95" s="5">
        <v>2020</v>
      </c>
      <c r="D95" s="6" t="s">
        <v>794</v>
      </c>
      <c r="E95" s="5" t="s">
        <v>299</v>
      </c>
      <c r="F95" s="3" t="s">
        <v>981</v>
      </c>
    </row>
    <row r="96" spans="1:7" ht="11.25" customHeight="1" x14ac:dyDescent="0.25">
      <c r="A96" s="5">
        <v>94</v>
      </c>
      <c r="B96" s="2" t="s">
        <v>614</v>
      </c>
      <c r="C96" s="5">
        <v>2021</v>
      </c>
      <c r="D96" s="6" t="s">
        <v>940</v>
      </c>
      <c r="E96" s="5" t="s">
        <v>299</v>
      </c>
      <c r="F96" s="7" t="s">
        <v>983</v>
      </c>
    </row>
    <row r="97" spans="1:7" ht="11.25" customHeight="1" x14ac:dyDescent="0.25">
      <c r="A97" s="5">
        <v>95</v>
      </c>
      <c r="B97" s="2" t="s">
        <v>387</v>
      </c>
      <c r="C97" s="5">
        <v>2020</v>
      </c>
      <c r="D97" s="9" t="s">
        <v>388</v>
      </c>
      <c r="E97" s="5" t="s">
        <v>299</v>
      </c>
      <c r="F97" s="3" t="s">
        <v>984</v>
      </c>
      <c r="G97" s="8"/>
    </row>
    <row r="98" spans="1:7" ht="11.25" customHeight="1" x14ac:dyDescent="0.25">
      <c r="A98" s="5">
        <v>96</v>
      </c>
      <c r="B98" s="8" t="s">
        <v>389</v>
      </c>
      <c r="C98" s="5">
        <v>2019</v>
      </c>
      <c r="D98" s="9" t="s">
        <v>897</v>
      </c>
      <c r="E98" s="5" t="s">
        <v>299</v>
      </c>
      <c r="F98" s="7" t="s">
        <v>983</v>
      </c>
      <c r="G98" s="8" t="s">
        <v>390</v>
      </c>
    </row>
    <row r="99" spans="1:7" ht="11.25" customHeight="1" x14ac:dyDescent="0.25">
      <c r="A99" s="5">
        <v>97</v>
      </c>
      <c r="B99" s="2" t="s">
        <v>679</v>
      </c>
      <c r="C99" s="5">
        <v>2021</v>
      </c>
      <c r="D99" s="6" t="s">
        <v>858</v>
      </c>
      <c r="E99" s="5" t="s">
        <v>299</v>
      </c>
      <c r="F99" s="3" t="s">
        <v>982</v>
      </c>
    </row>
    <row r="100" spans="1:7" ht="11.25" customHeight="1" x14ac:dyDescent="0.25">
      <c r="A100" s="5">
        <v>98</v>
      </c>
      <c r="B100" s="2" t="s">
        <v>712</v>
      </c>
      <c r="C100" s="5">
        <v>2016</v>
      </c>
      <c r="D100" s="6" t="s">
        <v>875</v>
      </c>
      <c r="E100" s="5" t="s">
        <v>299</v>
      </c>
      <c r="F100" s="3" t="s">
        <v>981</v>
      </c>
    </row>
    <row r="101" spans="1:7" ht="11.25" customHeight="1" x14ac:dyDescent="0.25">
      <c r="A101" s="5">
        <v>99</v>
      </c>
      <c r="B101" s="2" t="s">
        <v>697</v>
      </c>
      <c r="C101" s="5">
        <v>2013</v>
      </c>
      <c r="D101" s="6" t="s">
        <v>962</v>
      </c>
      <c r="E101" s="5" t="s">
        <v>299</v>
      </c>
      <c r="F101" s="3" t="s">
        <v>981</v>
      </c>
    </row>
    <row r="102" spans="1:7" ht="11.25" customHeight="1" x14ac:dyDescent="0.25">
      <c r="A102" s="5">
        <v>100</v>
      </c>
      <c r="B102" s="2" t="s">
        <v>569</v>
      </c>
      <c r="C102" s="5">
        <v>2021</v>
      </c>
      <c r="D102" s="6" t="s">
        <v>771</v>
      </c>
      <c r="E102" s="5" t="s">
        <v>299</v>
      </c>
      <c r="F102" s="7" t="s">
        <v>983</v>
      </c>
    </row>
    <row r="103" spans="1:7" ht="11.25" customHeight="1" x14ac:dyDescent="0.25">
      <c r="A103" s="5">
        <v>101</v>
      </c>
      <c r="B103" s="2" t="s">
        <v>522</v>
      </c>
      <c r="C103" s="5">
        <v>2019</v>
      </c>
      <c r="D103" s="6" t="s">
        <v>742</v>
      </c>
      <c r="E103" s="5" t="s">
        <v>299</v>
      </c>
      <c r="F103" s="3" t="s">
        <v>981</v>
      </c>
    </row>
    <row r="104" spans="1:7" ht="11.25" customHeight="1" x14ac:dyDescent="0.25">
      <c r="A104" s="5">
        <v>102</v>
      </c>
      <c r="B104" s="2" t="s">
        <v>715</v>
      </c>
      <c r="C104" s="5">
        <v>2015</v>
      </c>
      <c r="D104" s="6" t="s">
        <v>972</v>
      </c>
      <c r="E104" s="5" t="s">
        <v>299</v>
      </c>
      <c r="F104" s="3" t="s">
        <v>981</v>
      </c>
    </row>
    <row r="105" spans="1:7" ht="11.25" customHeight="1" x14ac:dyDescent="0.25">
      <c r="A105" s="5">
        <v>103</v>
      </c>
      <c r="B105" s="2" t="s">
        <v>623</v>
      </c>
      <c r="C105" s="5">
        <v>2019</v>
      </c>
      <c r="D105" s="6" t="s">
        <v>942</v>
      </c>
      <c r="E105" s="5" t="s">
        <v>299</v>
      </c>
      <c r="F105" s="3" t="s">
        <v>982</v>
      </c>
    </row>
    <row r="106" spans="1:7" ht="11.25" customHeight="1" x14ac:dyDescent="0.25">
      <c r="A106" s="5">
        <v>104</v>
      </c>
      <c r="B106" s="2" t="s">
        <v>587</v>
      </c>
      <c r="C106" s="5">
        <v>2021</v>
      </c>
      <c r="D106" s="6" t="s">
        <v>935</v>
      </c>
      <c r="E106" s="5" t="s">
        <v>299</v>
      </c>
      <c r="F106" s="3" t="s">
        <v>982</v>
      </c>
    </row>
    <row r="107" spans="1:7" ht="11.25" customHeight="1" x14ac:dyDescent="0.25">
      <c r="A107" s="5">
        <v>105</v>
      </c>
      <c r="B107" s="2" t="s">
        <v>737</v>
      </c>
      <c r="C107" s="5">
        <v>2019</v>
      </c>
      <c r="D107" s="6" t="s">
        <v>980</v>
      </c>
      <c r="E107" s="5" t="s">
        <v>299</v>
      </c>
      <c r="F107" s="3" t="s">
        <v>982</v>
      </c>
    </row>
    <row r="108" spans="1:7" ht="11.25" customHeight="1" x14ac:dyDescent="0.25">
      <c r="A108" s="5">
        <v>106</v>
      </c>
      <c r="B108" s="2" t="s">
        <v>624</v>
      </c>
      <c r="C108" s="5">
        <v>2022</v>
      </c>
      <c r="D108" s="6" t="s">
        <v>815</v>
      </c>
      <c r="E108" s="5" t="s">
        <v>299</v>
      </c>
      <c r="F108" s="3" t="s">
        <v>982</v>
      </c>
    </row>
    <row r="109" spans="1:7" ht="11.25" customHeight="1" x14ac:dyDescent="0.25">
      <c r="A109" s="5">
        <v>107</v>
      </c>
      <c r="B109" s="2" t="s">
        <v>391</v>
      </c>
      <c r="C109" s="5">
        <v>2016</v>
      </c>
      <c r="D109" s="6" t="s">
        <v>392</v>
      </c>
      <c r="E109" s="5" t="s">
        <v>299</v>
      </c>
      <c r="F109" s="7" t="s">
        <v>983</v>
      </c>
    </row>
    <row r="110" spans="1:7" ht="11.25" customHeight="1" x14ac:dyDescent="0.25">
      <c r="A110" s="5">
        <v>108</v>
      </c>
      <c r="B110" s="2" t="s">
        <v>671</v>
      </c>
      <c r="C110" s="5">
        <v>2017</v>
      </c>
      <c r="D110" s="6" t="s">
        <v>850</v>
      </c>
      <c r="E110" s="5" t="s">
        <v>299</v>
      </c>
      <c r="F110" s="3" t="s">
        <v>982</v>
      </c>
    </row>
    <row r="111" spans="1:7" ht="11.25" customHeight="1" x14ac:dyDescent="0.25">
      <c r="A111" s="5">
        <v>109</v>
      </c>
      <c r="B111" s="2" t="s">
        <v>393</v>
      </c>
      <c r="C111" s="5">
        <v>2018</v>
      </c>
      <c r="D111" s="6" t="s">
        <v>905</v>
      </c>
      <c r="E111" s="5" t="s">
        <v>299</v>
      </c>
      <c r="F111" s="3" t="s">
        <v>984</v>
      </c>
      <c r="G111" s="2" t="s">
        <v>394</v>
      </c>
    </row>
    <row r="112" spans="1:7" ht="11.25" customHeight="1" x14ac:dyDescent="0.25">
      <c r="A112" s="5">
        <v>110</v>
      </c>
      <c r="B112" s="2" t="s">
        <v>655</v>
      </c>
      <c r="C112" s="5">
        <v>2012</v>
      </c>
      <c r="D112" s="6" t="s">
        <v>837</v>
      </c>
      <c r="E112" s="5" t="s">
        <v>299</v>
      </c>
      <c r="F112" s="3" t="s">
        <v>981</v>
      </c>
    </row>
    <row r="113" spans="1:7" ht="11.25" customHeight="1" x14ac:dyDescent="0.25">
      <c r="A113" s="5">
        <v>111</v>
      </c>
      <c r="B113" s="2" t="s">
        <v>533</v>
      </c>
      <c r="C113" s="5">
        <v>2021</v>
      </c>
      <c r="D113" s="6" t="s">
        <v>751</v>
      </c>
      <c r="E113" s="5" t="s">
        <v>299</v>
      </c>
      <c r="F113" s="7" t="s">
        <v>983</v>
      </c>
    </row>
    <row r="114" spans="1:7" ht="11.25" customHeight="1" x14ac:dyDescent="0.25">
      <c r="A114" s="5">
        <v>112</v>
      </c>
      <c r="B114" s="2" t="s">
        <v>576</v>
      </c>
      <c r="C114" s="5">
        <v>2020</v>
      </c>
      <c r="D114" s="6" t="s">
        <v>776</v>
      </c>
      <c r="E114" s="5" t="s">
        <v>299</v>
      </c>
      <c r="F114" s="3" t="s">
        <v>982</v>
      </c>
    </row>
    <row r="115" spans="1:7" ht="11.25" customHeight="1" x14ac:dyDescent="0.25">
      <c r="A115" s="5">
        <v>113</v>
      </c>
      <c r="B115" s="2" t="s">
        <v>618</v>
      </c>
      <c r="C115" s="5">
        <v>2012</v>
      </c>
      <c r="D115" s="6" t="s">
        <v>810</v>
      </c>
      <c r="E115" s="5" t="s">
        <v>299</v>
      </c>
      <c r="F115" s="7" t="s">
        <v>983</v>
      </c>
    </row>
    <row r="116" spans="1:7" ht="11.25" customHeight="1" x14ac:dyDescent="0.25">
      <c r="A116" s="5">
        <v>114</v>
      </c>
      <c r="B116" s="2" t="s">
        <v>616</v>
      </c>
      <c r="C116" s="5">
        <v>2021</v>
      </c>
      <c r="D116" s="6" t="s">
        <v>809</v>
      </c>
      <c r="E116" s="5" t="s">
        <v>299</v>
      </c>
      <c r="F116" s="7" t="s">
        <v>983</v>
      </c>
    </row>
    <row r="117" spans="1:7" ht="11.25" customHeight="1" x14ac:dyDescent="0.25">
      <c r="A117" s="5">
        <v>115</v>
      </c>
      <c r="B117" s="2" t="s">
        <v>641</v>
      </c>
      <c r="C117" s="5">
        <v>2015</v>
      </c>
      <c r="D117" s="6" t="s">
        <v>828</v>
      </c>
      <c r="E117" s="5" t="s">
        <v>299</v>
      </c>
      <c r="F117" s="3" t="s">
        <v>981</v>
      </c>
    </row>
    <row r="118" spans="1:7" ht="11.25" customHeight="1" x14ac:dyDescent="0.25">
      <c r="A118" s="5">
        <v>116</v>
      </c>
      <c r="B118" s="8" t="s">
        <v>395</v>
      </c>
      <c r="C118" s="5">
        <v>2005</v>
      </c>
      <c r="D118" s="6" t="s">
        <v>396</v>
      </c>
      <c r="E118" s="5" t="s">
        <v>299</v>
      </c>
      <c r="F118" s="7" t="s">
        <v>983</v>
      </c>
      <c r="G118" s="2" t="s">
        <v>397</v>
      </c>
    </row>
    <row r="119" spans="1:7" ht="11.25" customHeight="1" x14ac:dyDescent="0.25">
      <c r="A119" s="5">
        <v>117</v>
      </c>
      <c r="B119" s="2" t="s">
        <v>398</v>
      </c>
      <c r="C119" s="5">
        <v>2005</v>
      </c>
      <c r="D119" s="6" t="s">
        <v>399</v>
      </c>
      <c r="E119" s="5" t="s">
        <v>299</v>
      </c>
      <c r="F119" s="7" t="s">
        <v>983</v>
      </c>
      <c r="G119" s="8" t="s">
        <v>400</v>
      </c>
    </row>
    <row r="120" spans="1:7" ht="11.25" customHeight="1" x14ac:dyDescent="0.25">
      <c r="A120" s="5">
        <v>118</v>
      </c>
      <c r="B120" s="2" t="s">
        <v>628</v>
      </c>
      <c r="C120" s="5">
        <v>2012</v>
      </c>
      <c r="D120" s="6" t="s">
        <v>818</v>
      </c>
      <c r="E120" s="5" t="s">
        <v>299</v>
      </c>
      <c r="F120" s="7" t="s">
        <v>983</v>
      </c>
    </row>
    <row r="121" spans="1:7" ht="11.25" customHeight="1" x14ac:dyDescent="0.25">
      <c r="A121" s="5">
        <v>119</v>
      </c>
      <c r="B121" s="8" t="s">
        <v>401</v>
      </c>
      <c r="C121" s="5">
        <v>2014</v>
      </c>
      <c r="D121" s="6" t="s">
        <v>904</v>
      </c>
      <c r="E121" s="5" t="s">
        <v>299</v>
      </c>
      <c r="F121" s="3" t="s">
        <v>982</v>
      </c>
      <c r="G121" s="2" t="s">
        <v>402</v>
      </c>
    </row>
    <row r="122" spans="1:7" ht="11.25" customHeight="1" x14ac:dyDescent="0.25">
      <c r="A122" s="5">
        <v>120</v>
      </c>
      <c r="B122" s="8" t="s">
        <v>403</v>
      </c>
      <c r="C122" s="5">
        <v>2012</v>
      </c>
      <c r="D122" s="6" t="s">
        <v>900</v>
      </c>
      <c r="E122" s="5" t="s">
        <v>299</v>
      </c>
      <c r="F122" s="7" t="s">
        <v>983</v>
      </c>
      <c r="G122" s="2" t="s">
        <v>404</v>
      </c>
    </row>
    <row r="123" spans="1:7" ht="11.25" customHeight="1" x14ac:dyDescent="0.25">
      <c r="A123" s="5">
        <v>121</v>
      </c>
      <c r="B123" s="2" t="s">
        <v>405</v>
      </c>
      <c r="C123" s="5">
        <v>2008</v>
      </c>
      <c r="D123" s="6" t="s">
        <v>334</v>
      </c>
      <c r="E123" s="5" t="s">
        <v>299</v>
      </c>
      <c r="F123" s="3" t="s">
        <v>984</v>
      </c>
      <c r="G123" s="8" t="s">
        <v>335</v>
      </c>
    </row>
    <row r="124" spans="1:7" ht="11.25" customHeight="1" x14ac:dyDescent="0.25">
      <c r="A124" s="5">
        <v>122</v>
      </c>
      <c r="B124" s="2" t="s">
        <v>597</v>
      </c>
      <c r="C124" s="5">
        <v>2021</v>
      </c>
      <c r="D124" s="6" t="s">
        <v>793</v>
      </c>
      <c r="E124" s="5" t="s">
        <v>299</v>
      </c>
      <c r="F124" s="3" t="s">
        <v>982</v>
      </c>
    </row>
    <row r="125" spans="1:7" ht="11.25" customHeight="1" x14ac:dyDescent="0.25">
      <c r="A125" s="5">
        <v>123</v>
      </c>
      <c r="B125" s="2" t="s">
        <v>546</v>
      </c>
      <c r="C125" s="5">
        <v>2013</v>
      </c>
      <c r="D125" s="6" t="s">
        <v>758</v>
      </c>
      <c r="E125" s="5" t="s">
        <v>299</v>
      </c>
      <c r="F125" s="7" t="s">
        <v>983</v>
      </c>
    </row>
    <row r="126" spans="1:7" ht="11.25" customHeight="1" x14ac:dyDescent="0.25">
      <c r="A126" s="5">
        <v>124</v>
      </c>
      <c r="B126" s="2" t="s">
        <v>406</v>
      </c>
      <c r="C126" s="5">
        <v>2016</v>
      </c>
      <c r="D126" s="6" t="s">
        <v>407</v>
      </c>
      <c r="E126" s="5" t="s">
        <v>299</v>
      </c>
      <c r="F126" s="3" t="s">
        <v>981</v>
      </c>
      <c r="G126" s="2" t="s">
        <v>408</v>
      </c>
    </row>
    <row r="127" spans="1:7" ht="11.25" customHeight="1" x14ac:dyDescent="0.25">
      <c r="A127" s="5">
        <v>125</v>
      </c>
      <c r="B127" s="2" t="s">
        <v>681</v>
      </c>
      <c r="C127" s="5">
        <v>2021</v>
      </c>
      <c r="D127" s="6" t="s">
        <v>860</v>
      </c>
      <c r="E127" s="5" t="s">
        <v>299</v>
      </c>
      <c r="F127" s="3" t="s">
        <v>982</v>
      </c>
    </row>
    <row r="128" spans="1:7" ht="11.25" customHeight="1" x14ac:dyDescent="0.25">
      <c r="A128" s="5">
        <v>126</v>
      </c>
      <c r="B128" s="8" t="s">
        <v>409</v>
      </c>
      <c r="C128" s="5">
        <v>2009</v>
      </c>
      <c r="D128" s="6" t="s">
        <v>410</v>
      </c>
      <c r="E128" s="5" t="s">
        <v>299</v>
      </c>
      <c r="F128" s="7" t="s">
        <v>983</v>
      </c>
      <c r="G128" s="2" t="s">
        <v>303</v>
      </c>
    </row>
    <row r="129" spans="1:7" ht="11.25" customHeight="1" x14ac:dyDescent="0.25">
      <c r="A129" s="5">
        <v>127</v>
      </c>
      <c r="B129" s="2" t="s">
        <v>680</v>
      </c>
      <c r="C129" s="5">
        <v>2021</v>
      </c>
      <c r="D129" s="6" t="s">
        <v>859</v>
      </c>
      <c r="E129" s="5" t="s">
        <v>299</v>
      </c>
      <c r="F129" s="3" t="s">
        <v>981</v>
      </c>
    </row>
    <row r="130" spans="1:7" ht="11.25" customHeight="1" x14ac:dyDescent="0.25">
      <c r="A130" s="5">
        <v>128</v>
      </c>
      <c r="B130" s="2" t="s">
        <v>734</v>
      </c>
      <c r="C130" s="5">
        <v>2018</v>
      </c>
      <c r="D130" s="6" t="s">
        <v>890</v>
      </c>
      <c r="E130" s="5" t="s">
        <v>299</v>
      </c>
      <c r="F130" s="3" t="s">
        <v>981</v>
      </c>
    </row>
    <row r="131" spans="1:7" ht="11.25" customHeight="1" x14ac:dyDescent="0.25">
      <c r="A131" s="5">
        <v>129</v>
      </c>
      <c r="B131" s="8" t="s">
        <v>411</v>
      </c>
      <c r="C131" s="5">
        <v>2018</v>
      </c>
      <c r="D131" s="6" t="s">
        <v>899</v>
      </c>
      <c r="E131" s="5" t="s">
        <v>299</v>
      </c>
      <c r="F131" s="7" t="s">
        <v>983</v>
      </c>
      <c r="G131" s="2" t="s">
        <v>412</v>
      </c>
    </row>
    <row r="132" spans="1:7" ht="11.25" customHeight="1" x14ac:dyDescent="0.25">
      <c r="A132" s="5">
        <v>130</v>
      </c>
      <c r="B132" s="2" t="s">
        <v>711</v>
      </c>
      <c r="C132" s="5">
        <v>2021</v>
      </c>
      <c r="D132" s="6" t="s">
        <v>971</v>
      </c>
      <c r="E132" s="5" t="s">
        <v>299</v>
      </c>
      <c r="F132" s="3" t="s">
        <v>982</v>
      </c>
    </row>
    <row r="133" spans="1:7" ht="11.25" customHeight="1" x14ac:dyDescent="0.25">
      <c r="A133" s="5">
        <v>131</v>
      </c>
      <c r="B133" s="2" t="s">
        <v>695</v>
      </c>
      <c r="C133" s="5">
        <v>2020</v>
      </c>
      <c r="D133" s="6" t="s">
        <v>869</v>
      </c>
      <c r="E133" s="5" t="s">
        <v>299</v>
      </c>
      <c r="F133" s="3" t="s">
        <v>982</v>
      </c>
    </row>
    <row r="134" spans="1:7" ht="11.25" customHeight="1" x14ac:dyDescent="0.25">
      <c r="A134" s="5">
        <v>132</v>
      </c>
      <c r="B134" s="2" t="s">
        <v>413</v>
      </c>
      <c r="C134" s="5">
        <v>2016</v>
      </c>
      <c r="D134" s="6" t="s">
        <v>414</v>
      </c>
      <c r="E134" s="5" t="s">
        <v>299</v>
      </c>
      <c r="F134" s="7" t="s">
        <v>983</v>
      </c>
      <c r="G134" s="2" t="s">
        <v>415</v>
      </c>
    </row>
    <row r="135" spans="1:7" ht="11.25" customHeight="1" x14ac:dyDescent="0.25">
      <c r="A135" s="5">
        <v>133</v>
      </c>
      <c r="B135" s="2" t="s">
        <v>416</v>
      </c>
      <c r="C135" s="5">
        <v>2015</v>
      </c>
      <c r="D135" s="6" t="s">
        <v>417</v>
      </c>
      <c r="E135" s="5" t="s">
        <v>299</v>
      </c>
      <c r="F135" s="3" t="s">
        <v>982</v>
      </c>
      <c r="G135" s="2" t="s">
        <v>418</v>
      </c>
    </row>
    <row r="136" spans="1:7" ht="11.25" customHeight="1" x14ac:dyDescent="0.25">
      <c r="A136" s="5">
        <v>134</v>
      </c>
      <c r="B136" s="2" t="s">
        <v>520</v>
      </c>
      <c r="C136" s="5">
        <v>2013</v>
      </c>
      <c r="D136" s="6" t="s">
        <v>740</v>
      </c>
      <c r="E136" s="5" t="s">
        <v>299</v>
      </c>
      <c r="F136" s="3" t="s">
        <v>981</v>
      </c>
    </row>
    <row r="137" spans="1:7" ht="11.25" customHeight="1" x14ac:dyDescent="0.25">
      <c r="A137" s="5">
        <v>135</v>
      </c>
      <c r="B137" s="8" t="s">
        <v>419</v>
      </c>
      <c r="C137" s="5">
        <v>2014</v>
      </c>
      <c r="D137" s="6" t="s">
        <v>420</v>
      </c>
      <c r="E137" s="5" t="s">
        <v>299</v>
      </c>
      <c r="F137" s="7" t="s">
        <v>983</v>
      </c>
    </row>
    <row r="138" spans="1:7" ht="11.25" customHeight="1" x14ac:dyDescent="0.25">
      <c r="A138" s="5">
        <v>136</v>
      </c>
      <c r="B138" s="2" t="s">
        <v>646</v>
      </c>
      <c r="C138" s="5">
        <v>2021</v>
      </c>
      <c r="D138" s="6" t="s">
        <v>948</v>
      </c>
      <c r="E138" s="5" t="s">
        <v>299</v>
      </c>
      <c r="F138" s="3" t="s">
        <v>982</v>
      </c>
    </row>
    <row r="139" spans="1:7" ht="11.25" customHeight="1" x14ac:dyDescent="0.25">
      <c r="A139" s="5">
        <v>137</v>
      </c>
      <c r="B139" s="2" t="s">
        <v>633</v>
      </c>
      <c r="C139" s="5">
        <v>2014</v>
      </c>
      <c r="D139" s="6" t="s">
        <v>422</v>
      </c>
      <c r="E139" s="5" t="s">
        <v>299</v>
      </c>
      <c r="F139" s="7" t="s">
        <v>983</v>
      </c>
    </row>
    <row r="140" spans="1:7" ht="11.25" customHeight="1" x14ac:dyDescent="0.25">
      <c r="A140" s="5">
        <v>138</v>
      </c>
      <c r="B140" s="2" t="s">
        <v>421</v>
      </c>
      <c r="C140" s="5">
        <v>2014</v>
      </c>
      <c r="D140" s="6" t="s">
        <v>422</v>
      </c>
      <c r="E140" s="5" t="s">
        <v>299</v>
      </c>
      <c r="F140" s="7" t="s">
        <v>983</v>
      </c>
      <c r="G140" s="8" t="s">
        <v>423</v>
      </c>
    </row>
    <row r="141" spans="1:7" ht="11.25" customHeight="1" x14ac:dyDescent="0.25">
      <c r="A141" s="5">
        <v>139</v>
      </c>
      <c r="B141" s="2" t="s">
        <v>619</v>
      </c>
      <c r="C141" s="5">
        <v>2014</v>
      </c>
      <c r="D141" s="6" t="s">
        <v>811</v>
      </c>
      <c r="E141" s="5" t="s">
        <v>299</v>
      </c>
      <c r="F141" s="7" t="s">
        <v>983</v>
      </c>
    </row>
    <row r="142" spans="1:7" ht="11.25" customHeight="1" x14ac:dyDescent="0.25">
      <c r="A142" s="5">
        <v>140</v>
      </c>
      <c r="B142" s="2" t="s">
        <v>612</v>
      </c>
      <c r="C142" s="5">
        <v>2014</v>
      </c>
      <c r="D142" s="6" t="s">
        <v>807</v>
      </c>
      <c r="E142" s="5" t="s">
        <v>299</v>
      </c>
      <c r="F142" s="7" t="s">
        <v>983</v>
      </c>
    </row>
    <row r="143" spans="1:7" ht="11.25" customHeight="1" x14ac:dyDescent="0.25">
      <c r="A143" s="5">
        <v>141</v>
      </c>
      <c r="B143" s="2" t="s">
        <v>669</v>
      </c>
      <c r="C143" s="5">
        <v>2021</v>
      </c>
      <c r="D143" s="6" t="s">
        <v>954</v>
      </c>
      <c r="E143" s="5" t="s">
        <v>299</v>
      </c>
      <c r="F143" s="3" t="s">
        <v>981</v>
      </c>
    </row>
    <row r="144" spans="1:7" ht="11.25" customHeight="1" x14ac:dyDescent="0.25">
      <c r="A144" s="5">
        <v>142</v>
      </c>
      <c r="B144" s="2" t="s">
        <v>566</v>
      </c>
      <c r="C144" s="5">
        <v>2019</v>
      </c>
      <c r="D144" s="6" t="s">
        <v>768</v>
      </c>
      <c r="E144" s="5" t="s">
        <v>299</v>
      </c>
      <c r="F144" s="3" t="s">
        <v>982</v>
      </c>
    </row>
    <row r="145" spans="1:7" ht="11.25" customHeight="1" x14ac:dyDescent="0.25">
      <c r="A145" s="5">
        <v>143</v>
      </c>
      <c r="B145" s="2" t="s">
        <v>656</v>
      </c>
      <c r="C145" s="5">
        <v>2015</v>
      </c>
      <c r="D145" s="6" t="s">
        <v>838</v>
      </c>
      <c r="E145" s="5" t="s">
        <v>299</v>
      </c>
      <c r="F145" s="3" t="s">
        <v>982</v>
      </c>
    </row>
    <row r="146" spans="1:7" ht="11.25" customHeight="1" x14ac:dyDescent="0.25">
      <c r="A146" s="5">
        <v>144</v>
      </c>
      <c r="B146" s="2" t="s">
        <v>630</v>
      </c>
      <c r="C146" s="5">
        <v>2012</v>
      </c>
      <c r="D146" s="6" t="s">
        <v>820</v>
      </c>
      <c r="E146" s="5" t="s">
        <v>299</v>
      </c>
      <c r="F146" s="7" t="s">
        <v>983</v>
      </c>
    </row>
    <row r="147" spans="1:7" ht="11.25" customHeight="1" x14ac:dyDescent="0.25">
      <c r="A147" s="5">
        <v>145</v>
      </c>
      <c r="B147" s="2" t="s">
        <v>622</v>
      </c>
      <c r="C147" s="5">
        <v>2021</v>
      </c>
      <c r="D147" s="6" t="s">
        <v>814</v>
      </c>
      <c r="E147" s="5" t="s">
        <v>299</v>
      </c>
      <c r="F147" s="3" t="s">
        <v>981</v>
      </c>
    </row>
    <row r="148" spans="1:7" ht="11.25" customHeight="1" x14ac:dyDescent="0.25">
      <c r="A148" s="5">
        <v>146</v>
      </c>
      <c r="B148" s="2" t="s">
        <v>424</v>
      </c>
      <c r="C148" s="5">
        <v>1998</v>
      </c>
      <c r="D148" s="6" t="s">
        <v>425</v>
      </c>
      <c r="E148" s="5" t="s">
        <v>299</v>
      </c>
      <c r="F148" s="7" t="s">
        <v>983</v>
      </c>
      <c r="G148" s="2" t="s">
        <v>350</v>
      </c>
    </row>
    <row r="149" spans="1:7" ht="11.25" customHeight="1" x14ac:dyDescent="0.25">
      <c r="A149" s="5">
        <v>147</v>
      </c>
      <c r="B149" s="2" t="s">
        <v>660</v>
      </c>
      <c r="C149" s="5">
        <v>2015</v>
      </c>
      <c r="D149" s="6" t="s">
        <v>842</v>
      </c>
      <c r="E149" s="5" t="s">
        <v>299</v>
      </c>
      <c r="F149" s="3" t="s">
        <v>981</v>
      </c>
    </row>
    <row r="150" spans="1:7" ht="11.25" customHeight="1" x14ac:dyDescent="0.25">
      <c r="A150" s="5">
        <v>148</v>
      </c>
      <c r="B150" s="2" t="s">
        <v>426</v>
      </c>
      <c r="C150" s="5">
        <v>2012</v>
      </c>
      <c r="D150" s="6" t="s">
        <v>427</v>
      </c>
      <c r="E150" s="5" t="s">
        <v>299</v>
      </c>
      <c r="F150" s="3" t="s">
        <v>984</v>
      </c>
      <c r="G150" s="8" t="s">
        <v>428</v>
      </c>
    </row>
    <row r="151" spans="1:7" ht="11.25" customHeight="1" x14ac:dyDescent="0.25">
      <c r="A151" s="5">
        <v>149</v>
      </c>
      <c r="B151" s="2" t="s">
        <v>574</v>
      </c>
      <c r="C151" s="5">
        <v>2017</v>
      </c>
      <c r="D151" s="6" t="s">
        <v>774</v>
      </c>
      <c r="E151" s="5" t="s">
        <v>299</v>
      </c>
      <c r="F151" s="3" t="s">
        <v>982</v>
      </c>
    </row>
    <row r="152" spans="1:7" ht="11.25" customHeight="1" x14ac:dyDescent="0.25">
      <c r="A152" s="5">
        <v>150</v>
      </c>
      <c r="B152" s="2" t="s">
        <v>647</v>
      </c>
      <c r="C152" s="5">
        <v>2018</v>
      </c>
      <c r="D152" s="6" t="s">
        <v>949</v>
      </c>
      <c r="E152" s="5" t="s">
        <v>299</v>
      </c>
      <c r="F152" s="3" t="s">
        <v>982</v>
      </c>
    </row>
    <row r="153" spans="1:7" ht="11.25" customHeight="1" x14ac:dyDescent="0.25">
      <c r="A153" s="5">
        <v>151</v>
      </c>
      <c r="B153" s="2" t="s">
        <v>717</v>
      </c>
      <c r="C153" s="5">
        <v>2017</v>
      </c>
      <c r="D153" s="6" t="s">
        <v>974</v>
      </c>
      <c r="E153" s="5" t="s">
        <v>299</v>
      </c>
      <c r="F153" s="3" t="s">
        <v>982</v>
      </c>
    </row>
    <row r="154" spans="1:7" ht="11.25" customHeight="1" x14ac:dyDescent="0.25">
      <c r="A154" s="5">
        <v>152</v>
      </c>
      <c r="B154" s="2" t="s">
        <v>571</v>
      </c>
      <c r="C154" s="5">
        <v>2021</v>
      </c>
      <c r="D154" s="6" t="s">
        <v>931</v>
      </c>
      <c r="E154" s="5" t="s">
        <v>299</v>
      </c>
      <c r="F154" s="3" t="s">
        <v>981</v>
      </c>
    </row>
    <row r="155" spans="1:7" ht="11.25" customHeight="1" x14ac:dyDescent="0.25">
      <c r="A155" s="5">
        <v>153</v>
      </c>
      <c r="B155" s="2" t="s">
        <v>429</v>
      </c>
      <c r="C155" s="5">
        <v>2010</v>
      </c>
      <c r="D155" s="6" t="s">
        <v>430</v>
      </c>
      <c r="E155" s="5" t="s">
        <v>299</v>
      </c>
      <c r="F155" s="3" t="s">
        <v>982</v>
      </c>
      <c r="G155" s="2" t="s">
        <v>359</v>
      </c>
    </row>
    <row r="156" spans="1:7" ht="11.25" customHeight="1" x14ac:dyDescent="0.25">
      <c r="A156" s="5">
        <v>154</v>
      </c>
      <c r="B156" s="2" t="s">
        <v>604</v>
      </c>
      <c r="C156" s="5">
        <v>2017</v>
      </c>
      <c r="D156" s="6" t="s">
        <v>799</v>
      </c>
      <c r="E156" s="5" t="s">
        <v>299</v>
      </c>
      <c r="F156" s="3" t="s">
        <v>982</v>
      </c>
    </row>
    <row r="157" spans="1:7" ht="11.25" customHeight="1" x14ac:dyDescent="0.25">
      <c r="A157" s="5">
        <v>155</v>
      </c>
      <c r="B157" s="2" t="s">
        <v>720</v>
      </c>
      <c r="C157" s="5">
        <v>2019</v>
      </c>
      <c r="D157" s="6" t="s">
        <v>879</v>
      </c>
      <c r="E157" s="5" t="s">
        <v>299</v>
      </c>
      <c r="F157" s="3" t="s">
        <v>981</v>
      </c>
    </row>
    <row r="158" spans="1:7" ht="11.25" customHeight="1" x14ac:dyDescent="0.25">
      <c r="A158" s="5">
        <v>156</v>
      </c>
      <c r="B158" s="2" t="s">
        <v>665</v>
      </c>
      <c r="C158" s="5">
        <v>2018</v>
      </c>
      <c r="D158" s="6" t="s">
        <v>847</v>
      </c>
      <c r="E158" s="5" t="s">
        <v>299</v>
      </c>
      <c r="F158" s="3" t="s">
        <v>981</v>
      </c>
    </row>
    <row r="159" spans="1:7" ht="11.25" customHeight="1" x14ac:dyDescent="0.25">
      <c r="A159" s="5">
        <v>157</v>
      </c>
      <c r="B159" s="2" t="s">
        <v>537</v>
      </c>
      <c r="C159" s="5">
        <v>2019</v>
      </c>
      <c r="D159" s="6" t="s">
        <v>753</v>
      </c>
      <c r="E159" s="5" t="s">
        <v>299</v>
      </c>
      <c r="F159" s="7" t="s">
        <v>983</v>
      </c>
    </row>
    <row r="160" spans="1:7" ht="11.25" customHeight="1" x14ac:dyDescent="0.25">
      <c r="A160" s="5">
        <v>158</v>
      </c>
      <c r="B160" s="2" t="s">
        <v>605</v>
      </c>
      <c r="C160" s="5">
        <v>2020</v>
      </c>
      <c r="D160" s="6" t="s">
        <v>800</v>
      </c>
      <c r="E160" s="5" t="s">
        <v>299</v>
      </c>
      <c r="F160" s="3" t="s">
        <v>981</v>
      </c>
    </row>
    <row r="161" spans="1:7" ht="11.25" customHeight="1" x14ac:dyDescent="0.25">
      <c r="A161" s="5">
        <v>159</v>
      </c>
      <c r="B161" s="2" t="s">
        <v>583</v>
      </c>
      <c r="C161" s="5">
        <v>2018</v>
      </c>
      <c r="D161" s="6" t="s">
        <v>783</v>
      </c>
      <c r="E161" s="5" t="s">
        <v>299</v>
      </c>
      <c r="F161" s="3" t="s">
        <v>982</v>
      </c>
    </row>
    <row r="162" spans="1:7" ht="11.25" customHeight="1" x14ac:dyDescent="0.25">
      <c r="A162" s="5">
        <v>160</v>
      </c>
      <c r="B162" s="2" t="s">
        <v>728</v>
      </c>
      <c r="C162" s="5">
        <v>2021</v>
      </c>
      <c r="D162" s="6" t="s">
        <v>886</v>
      </c>
      <c r="E162" s="5" t="s">
        <v>299</v>
      </c>
      <c r="F162" s="3" t="s">
        <v>981</v>
      </c>
    </row>
    <row r="163" spans="1:7" ht="11.25" customHeight="1" x14ac:dyDescent="0.25">
      <c r="A163" s="5">
        <v>161</v>
      </c>
      <c r="B163" s="2" t="s">
        <v>431</v>
      </c>
      <c r="C163" s="5">
        <v>2021</v>
      </c>
      <c r="D163" s="6" t="s">
        <v>432</v>
      </c>
      <c r="E163" s="5" t="s">
        <v>299</v>
      </c>
      <c r="F163" s="3" t="s">
        <v>981</v>
      </c>
      <c r="G163" s="8" t="s">
        <v>335</v>
      </c>
    </row>
    <row r="164" spans="1:7" ht="11.25" customHeight="1" x14ac:dyDescent="0.25">
      <c r="A164" s="5">
        <v>162</v>
      </c>
      <c r="B164" s="8" t="s">
        <v>433</v>
      </c>
      <c r="C164" s="5">
        <v>2020</v>
      </c>
      <c r="D164" s="6" t="s">
        <v>434</v>
      </c>
      <c r="E164" s="5" t="s">
        <v>299</v>
      </c>
      <c r="F164" s="3" t="s">
        <v>981</v>
      </c>
      <c r="G164" s="2" t="s">
        <v>435</v>
      </c>
    </row>
    <row r="165" spans="1:7" ht="11.25" customHeight="1" x14ac:dyDescent="0.25">
      <c r="A165" s="5">
        <v>163</v>
      </c>
      <c r="B165" s="2" t="s">
        <v>436</v>
      </c>
      <c r="C165" s="5">
        <v>2018</v>
      </c>
      <c r="D165" s="6" t="s">
        <v>862</v>
      </c>
      <c r="E165" s="5" t="s">
        <v>299</v>
      </c>
      <c r="F165" s="7" t="s">
        <v>983</v>
      </c>
      <c r="G165" s="2" t="s">
        <v>437</v>
      </c>
    </row>
    <row r="166" spans="1:7" ht="11.25" customHeight="1" x14ac:dyDescent="0.25">
      <c r="A166" s="5">
        <v>164</v>
      </c>
      <c r="B166" s="2" t="s">
        <v>438</v>
      </c>
      <c r="C166" s="5">
        <v>2018</v>
      </c>
      <c r="D166" s="6" t="s">
        <v>439</v>
      </c>
      <c r="E166" s="5" t="s">
        <v>299</v>
      </c>
      <c r="F166" s="3" t="s">
        <v>984</v>
      </c>
      <c r="G166" s="2" t="s">
        <v>440</v>
      </c>
    </row>
    <row r="167" spans="1:7" ht="11.25" customHeight="1" x14ac:dyDescent="0.25">
      <c r="A167" s="5">
        <v>165</v>
      </c>
      <c r="B167" s="2" t="s">
        <v>700</v>
      </c>
      <c r="C167" s="5">
        <v>2021</v>
      </c>
      <c r="D167" s="6" t="s">
        <v>964</v>
      </c>
      <c r="E167" s="5" t="s">
        <v>299</v>
      </c>
      <c r="F167" s="3" t="s">
        <v>981</v>
      </c>
    </row>
    <row r="168" spans="1:7" ht="11.25" customHeight="1" x14ac:dyDescent="0.25">
      <c r="A168" s="5">
        <v>166</v>
      </c>
      <c r="B168" s="2" t="s">
        <v>551</v>
      </c>
      <c r="C168" s="5">
        <v>2021</v>
      </c>
      <c r="D168" s="6" t="s">
        <v>844</v>
      </c>
      <c r="E168" s="5" t="s">
        <v>299</v>
      </c>
      <c r="F168" s="3" t="s">
        <v>981</v>
      </c>
    </row>
    <row r="169" spans="1:7" ht="11.25" customHeight="1" x14ac:dyDescent="0.25">
      <c r="A169" s="5">
        <v>167</v>
      </c>
      <c r="B169" s="2" t="s">
        <v>551</v>
      </c>
      <c r="C169" s="5">
        <v>2020</v>
      </c>
      <c r="D169" s="6" t="s">
        <v>761</v>
      </c>
      <c r="E169" s="5" t="s">
        <v>299</v>
      </c>
      <c r="F169" s="7" t="s">
        <v>983</v>
      </c>
    </row>
    <row r="170" spans="1:7" ht="11.25" customHeight="1" x14ac:dyDescent="0.25">
      <c r="A170" s="5">
        <v>168</v>
      </c>
      <c r="B170" s="8" t="s">
        <v>441</v>
      </c>
      <c r="C170" s="5">
        <v>2001</v>
      </c>
      <c r="D170" s="6" t="s">
        <v>442</v>
      </c>
      <c r="E170" s="5" t="s">
        <v>299</v>
      </c>
      <c r="F170" s="3" t="s">
        <v>984</v>
      </c>
      <c r="G170" s="8" t="s">
        <v>443</v>
      </c>
    </row>
    <row r="171" spans="1:7" ht="11.25" customHeight="1" x14ac:dyDescent="0.25">
      <c r="A171" s="5">
        <v>169</v>
      </c>
      <c r="B171" s="2" t="s">
        <v>444</v>
      </c>
      <c r="C171" s="5">
        <v>2020</v>
      </c>
      <c r="D171" s="6" t="s">
        <v>445</v>
      </c>
      <c r="E171" s="5" t="s">
        <v>299</v>
      </c>
      <c r="F171" s="3" t="s">
        <v>981</v>
      </c>
      <c r="G171" s="8" t="s">
        <v>335</v>
      </c>
    </row>
    <row r="172" spans="1:7" ht="11.25" customHeight="1" x14ac:dyDescent="0.25">
      <c r="A172" s="5">
        <v>170</v>
      </c>
      <c r="B172" s="2" t="s">
        <v>666</v>
      </c>
      <c r="C172" s="5">
        <v>2020</v>
      </c>
      <c r="D172" s="6" t="s">
        <v>848</v>
      </c>
      <c r="E172" s="5" t="s">
        <v>299</v>
      </c>
      <c r="F172" s="3" t="s">
        <v>981</v>
      </c>
    </row>
    <row r="173" spans="1:7" ht="11.25" customHeight="1" x14ac:dyDescent="0.25">
      <c r="A173" s="5">
        <v>171</v>
      </c>
      <c r="B173" s="8" t="s">
        <v>446</v>
      </c>
      <c r="C173" s="5">
        <v>2006</v>
      </c>
      <c r="D173" s="6" t="s">
        <v>447</v>
      </c>
      <c r="E173" s="5" t="s">
        <v>299</v>
      </c>
      <c r="F173" s="3" t="s">
        <v>984</v>
      </c>
      <c r="G173" s="2" t="s">
        <v>350</v>
      </c>
    </row>
    <row r="174" spans="1:7" ht="11.25" customHeight="1" x14ac:dyDescent="0.25">
      <c r="A174" s="5">
        <v>172</v>
      </c>
      <c r="B174" s="2" t="s">
        <v>675</v>
      </c>
      <c r="C174" s="5">
        <v>2022</v>
      </c>
      <c r="D174" s="6" t="s">
        <v>854</v>
      </c>
      <c r="E174" s="5" t="s">
        <v>299</v>
      </c>
      <c r="F174" s="3" t="s">
        <v>982</v>
      </c>
    </row>
    <row r="175" spans="1:7" ht="11.25" customHeight="1" x14ac:dyDescent="0.25">
      <c r="A175" s="5">
        <v>173</v>
      </c>
      <c r="B175" s="2" t="s">
        <v>550</v>
      </c>
      <c r="C175" s="5">
        <v>2021</v>
      </c>
      <c r="D175" s="6" t="s">
        <v>760</v>
      </c>
      <c r="E175" s="5" t="s">
        <v>299</v>
      </c>
      <c r="F175" s="3" t="s">
        <v>981</v>
      </c>
    </row>
    <row r="176" spans="1:7" ht="11.25" customHeight="1" x14ac:dyDescent="0.25">
      <c r="A176" s="5">
        <v>174</v>
      </c>
      <c r="B176" s="2" t="s">
        <v>596</v>
      </c>
      <c r="C176" s="5">
        <v>2018</v>
      </c>
      <c r="D176" s="6" t="s">
        <v>792</v>
      </c>
      <c r="E176" s="5" t="s">
        <v>299</v>
      </c>
      <c r="F176" s="3" t="s">
        <v>981</v>
      </c>
    </row>
    <row r="177" spans="1:7" ht="11.25" customHeight="1" x14ac:dyDescent="0.25">
      <c r="A177" s="5">
        <v>175</v>
      </c>
      <c r="B177" s="2" t="s">
        <v>448</v>
      </c>
      <c r="C177" s="5">
        <v>2008</v>
      </c>
      <c r="D177" s="6" t="s">
        <v>449</v>
      </c>
      <c r="E177" s="5" t="s">
        <v>299</v>
      </c>
      <c r="F177" s="7" t="s">
        <v>983</v>
      </c>
      <c r="G177" s="2" t="s">
        <v>450</v>
      </c>
    </row>
    <row r="178" spans="1:7" ht="11.25" customHeight="1" x14ac:dyDescent="0.25">
      <c r="A178" s="5">
        <v>176</v>
      </c>
      <c r="B178" s="8" t="s">
        <v>451</v>
      </c>
      <c r="C178" s="5">
        <v>2006</v>
      </c>
      <c r="D178" s="6" t="s">
        <v>452</v>
      </c>
      <c r="E178" s="5" t="s">
        <v>299</v>
      </c>
      <c r="F178" s="7" t="s">
        <v>983</v>
      </c>
      <c r="G178" s="2" t="s">
        <v>453</v>
      </c>
    </row>
    <row r="179" spans="1:7" ht="11.25" customHeight="1" x14ac:dyDescent="0.25">
      <c r="A179" s="5">
        <v>177</v>
      </c>
      <c r="B179" s="2" t="s">
        <v>591</v>
      </c>
      <c r="C179" s="5">
        <v>2021</v>
      </c>
      <c r="D179" s="6" t="s">
        <v>787</v>
      </c>
      <c r="E179" s="5" t="s">
        <v>299</v>
      </c>
      <c r="F179" s="3" t="s">
        <v>981</v>
      </c>
    </row>
    <row r="180" spans="1:7" ht="11.25" customHeight="1" x14ac:dyDescent="0.25">
      <c r="A180" s="5">
        <v>178</v>
      </c>
      <c r="B180" s="2" t="s">
        <v>726</v>
      </c>
      <c r="C180" s="5">
        <v>2017</v>
      </c>
      <c r="D180" s="6" t="s">
        <v>885</v>
      </c>
      <c r="E180" s="5" t="s">
        <v>299</v>
      </c>
      <c r="F180" s="3" t="s">
        <v>982</v>
      </c>
    </row>
    <row r="181" spans="1:7" ht="11.25" customHeight="1" x14ac:dyDescent="0.25">
      <c r="A181" s="5">
        <v>179</v>
      </c>
      <c r="B181" s="2" t="s">
        <v>454</v>
      </c>
      <c r="C181" s="5">
        <v>1999</v>
      </c>
      <c r="D181" s="6" t="s">
        <v>455</v>
      </c>
      <c r="E181" s="5" t="s">
        <v>299</v>
      </c>
      <c r="F181" s="7" t="s">
        <v>983</v>
      </c>
      <c r="G181" s="2" t="s">
        <v>456</v>
      </c>
    </row>
    <row r="182" spans="1:7" ht="11.25" customHeight="1" x14ac:dyDescent="0.25">
      <c r="A182" s="5">
        <v>180</v>
      </c>
      <c r="B182" s="2" t="s">
        <v>696</v>
      </c>
      <c r="C182" s="5">
        <v>2015</v>
      </c>
      <c r="D182" s="6" t="s">
        <v>961</v>
      </c>
      <c r="E182" s="5" t="s">
        <v>299</v>
      </c>
      <c r="F182" s="3" t="s">
        <v>982</v>
      </c>
    </row>
    <row r="183" spans="1:7" ht="11.25" customHeight="1" x14ac:dyDescent="0.25">
      <c r="A183" s="5">
        <v>181</v>
      </c>
      <c r="B183" s="2" t="s">
        <v>565</v>
      </c>
      <c r="C183" s="5">
        <v>2020</v>
      </c>
      <c r="D183" s="6" t="s">
        <v>767</v>
      </c>
      <c r="E183" s="5" t="s">
        <v>299</v>
      </c>
      <c r="F183" s="3" t="s">
        <v>981</v>
      </c>
    </row>
    <row r="184" spans="1:7" ht="11.25" customHeight="1" x14ac:dyDescent="0.25">
      <c r="A184" s="5">
        <v>182</v>
      </c>
      <c r="B184" s="2" t="s">
        <v>457</v>
      </c>
      <c r="C184" s="5">
        <v>2016</v>
      </c>
      <c r="D184" s="6" t="s">
        <v>458</v>
      </c>
      <c r="E184" s="5" t="s">
        <v>299</v>
      </c>
      <c r="F184" s="7" t="s">
        <v>983</v>
      </c>
      <c r="G184" s="2" t="s">
        <v>459</v>
      </c>
    </row>
    <row r="185" spans="1:7" ht="11.25" customHeight="1" x14ac:dyDescent="0.25">
      <c r="A185" s="5">
        <v>183</v>
      </c>
      <c r="B185" s="2" t="s">
        <v>542</v>
      </c>
      <c r="C185" s="5">
        <v>2020</v>
      </c>
      <c r="D185" s="6" t="s">
        <v>918</v>
      </c>
      <c r="E185" s="5" t="s">
        <v>299</v>
      </c>
      <c r="F185" s="3" t="s">
        <v>982</v>
      </c>
    </row>
    <row r="186" spans="1:7" ht="11.25" customHeight="1" x14ac:dyDescent="0.25">
      <c r="A186" s="5">
        <v>184</v>
      </c>
      <c r="B186" s="2" t="s">
        <v>582</v>
      </c>
      <c r="C186" s="5">
        <v>2022</v>
      </c>
      <c r="D186" s="6" t="s">
        <v>782</v>
      </c>
      <c r="E186" s="5" t="s">
        <v>299</v>
      </c>
      <c r="F186" s="3" t="s">
        <v>981</v>
      </c>
    </row>
    <row r="187" spans="1:7" ht="11.25" customHeight="1" x14ac:dyDescent="0.25">
      <c r="A187" s="5">
        <v>185</v>
      </c>
      <c r="B187" s="2" t="s">
        <v>607</v>
      </c>
      <c r="C187" s="5">
        <v>2014</v>
      </c>
      <c r="D187" s="6" t="s">
        <v>802</v>
      </c>
      <c r="E187" s="5" t="s">
        <v>299</v>
      </c>
      <c r="F187" s="3" t="s">
        <v>982</v>
      </c>
    </row>
    <row r="188" spans="1:7" ht="11.25" customHeight="1" x14ac:dyDescent="0.25">
      <c r="A188" s="5">
        <v>186</v>
      </c>
      <c r="B188" s="2" t="s">
        <v>460</v>
      </c>
      <c r="C188" s="5">
        <v>2009</v>
      </c>
      <c r="D188" s="6" t="s">
        <v>461</v>
      </c>
      <c r="E188" s="5" t="s">
        <v>299</v>
      </c>
      <c r="F188" s="3" t="s">
        <v>984</v>
      </c>
      <c r="G188" s="2" t="s">
        <v>462</v>
      </c>
    </row>
    <row r="189" spans="1:7" ht="11.25" customHeight="1" x14ac:dyDescent="0.25">
      <c r="A189" s="5">
        <v>187</v>
      </c>
      <c r="B189" s="2" t="s">
        <v>463</v>
      </c>
      <c r="C189" s="5">
        <v>2007</v>
      </c>
      <c r="D189" s="6" t="s">
        <v>464</v>
      </c>
      <c r="E189" s="5" t="s">
        <v>299</v>
      </c>
      <c r="F189" s="3" t="s">
        <v>981</v>
      </c>
      <c r="G189" s="2" t="s">
        <v>359</v>
      </c>
    </row>
    <row r="190" spans="1:7" ht="11.25" customHeight="1" x14ac:dyDescent="0.25">
      <c r="A190" s="5">
        <v>188</v>
      </c>
      <c r="B190" s="2" t="s">
        <v>617</v>
      </c>
      <c r="C190" s="5">
        <v>2017</v>
      </c>
      <c r="D190" s="6" t="s">
        <v>941</v>
      </c>
      <c r="E190" s="5" t="s">
        <v>299</v>
      </c>
      <c r="F190" s="7" t="s">
        <v>983</v>
      </c>
    </row>
    <row r="191" spans="1:7" ht="11.25" customHeight="1" x14ac:dyDescent="0.25">
      <c r="A191" s="5">
        <v>189</v>
      </c>
      <c r="B191" s="2" t="s">
        <v>707</v>
      </c>
      <c r="C191" s="5">
        <v>2020</v>
      </c>
      <c r="D191" s="6" t="s">
        <v>970</v>
      </c>
      <c r="E191" s="5" t="s">
        <v>299</v>
      </c>
      <c r="F191" s="3" t="s">
        <v>981</v>
      </c>
    </row>
    <row r="192" spans="1:7" ht="11.25" customHeight="1" x14ac:dyDescent="0.25">
      <c r="A192" s="5">
        <v>190</v>
      </c>
      <c r="B192" s="2" t="s">
        <v>670</v>
      </c>
      <c r="C192" s="5">
        <v>2021</v>
      </c>
      <c r="D192" s="6" t="s">
        <v>953</v>
      </c>
      <c r="E192" s="5" t="s">
        <v>299</v>
      </c>
      <c r="F192" s="3" t="s">
        <v>981</v>
      </c>
    </row>
    <row r="193" spans="1:7" ht="11.25" customHeight="1" x14ac:dyDescent="0.25">
      <c r="A193" s="5">
        <v>191</v>
      </c>
      <c r="B193" s="2" t="s">
        <v>561</v>
      </c>
      <c r="C193" s="5">
        <v>2021</v>
      </c>
      <c r="D193" s="6" t="s">
        <v>766</v>
      </c>
      <c r="E193" s="5" t="s">
        <v>299</v>
      </c>
      <c r="F193" s="3" t="s">
        <v>981</v>
      </c>
    </row>
    <row r="194" spans="1:7" ht="11.25" customHeight="1" x14ac:dyDescent="0.25">
      <c r="A194" s="5">
        <v>192</v>
      </c>
      <c r="B194" s="2" t="s">
        <v>556</v>
      </c>
      <c r="C194" s="5">
        <v>2021</v>
      </c>
      <c r="D194" s="6" t="s">
        <v>924</v>
      </c>
      <c r="E194" s="5" t="s">
        <v>299</v>
      </c>
      <c r="F194" s="7" t="s">
        <v>983</v>
      </c>
    </row>
    <row r="195" spans="1:7" ht="11.25" customHeight="1" x14ac:dyDescent="0.25">
      <c r="A195" s="5">
        <v>193</v>
      </c>
      <c r="B195" s="2" t="s">
        <v>703</v>
      </c>
      <c r="C195" s="5">
        <v>2020</v>
      </c>
      <c r="D195" s="6" t="s">
        <v>967</v>
      </c>
      <c r="E195" s="5" t="s">
        <v>299</v>
      </c>
      <c r="F195" s="3" t="s">
        <v>981</v>
      </c>
    </row>
    <row r="196" spans="1:7" ht="11.25" customHeight="1" x14ac:dyDescent="0.25">
      <c r="A196" s="5">
        <v>194</v>
      </c>
      <c r="B196" s="2" t="s">
        <v>721</v>
      </c>
      <c r="C196" s="5">
        <v>2022</v>
      </c>
      <c r="D196" s="6" t="s">
        <v>880</v>
      </c>
      <c r="E196" s="5" t="s">
        <v>299</v>
      </c>
      <c r="F196" s="3" t="s">
        <v>984</v>
      </c>
    </row>
    <row r="197" spans="1:7" ht="11.25" customHeight="1" x14ac:dyDescent="0.25">
      <c r="A197" s="5">
        <v>195</v>
      </c>
      <c r="B197" s="2" t="s">
        <v>554</v>
      </c>
      <c r="C197" s="5">
        <v>2021</v>
      </c>
      <c r="D197" s="6" t="s">
        <v>762</v>
      </c>
      <c r="E197" s="5" t="s">
        <v>299</v>
      </c>
      <c r="F197" s="3" t="s">
        <v>982</v>
      </c>
    </row>
    <row r="198" spans="1:7" ht="11.25" customHeight="1" x14ac:dyDescent="0.25">
      <c r="A198" s="5">
        <v>196</v>
      </c>
      <c r="B198" s="2" t="s">
        <v>540</v>
      </c>
      <c r="C198" s="5">
        <v>2021</v>
      </c>
      <c r="D198" s="6" t="s">
        <v>755</v>
      </c>
      <c r="E198" s="5" t="s">
        <v>299</v>
      </c>
      <c r="F198" s="7" t="s">
        <v>983</v>
      </c>
    </row>
    <row r="199" spans="1:7" ht="11.25" customHeight="1" x14ac:dyDescent="0.25">
      <c r="A199" s="5">
        <v>197</v>
      </c>
      <c r="B199" s="2" t="s">
        <v>465</v>
      </c>
      <c r="C199" s="5">
        <v>2011</v>
      </c>
      <c r="D199" s="6" t="s">
        <v>898</v>
      </c>
      <c r="E199" s="5" t="s">
        <v>299</v>
      </c>
      <c r="F199" s="3" t="s">
        <v>981</v>
      </c>
      <c r="G199" s="2" t="s">
        <v>350</v>
      </c>
    </row>
    <row r="200" spans="1:7" ht="11.25" customHeight="1" x14ac:dyDescent="0.25">
      <c r="A200" s="5">
        <v>198</v>
      </c>
      <c r="B200" s="2" t="s">
        <v>466</v>
      </c>
      <c r="C200" s="5">
        <v>2017</v>
      </c>
      <c r="D200" s="9" t="s">
        <v>467</v>
      </c>
      <c r="E200" s="5" t="s">
        <v>299</v>
      </c>
      <c r="F200" s="7" t="s">
        <v>983</v>
      </c>
      <c r="G200" s="8" t="s">
        <v>468</v>
      </c>
    </row>
    <row r="201" spans="1:7" ht="11.25" customHeight="1" x14ac:dyDescent="0.25">
      <c r="A201" s="5">
        <v>199</v>
      </c>
      <c r="B201" s="2" t="s">
        <v>539</v>
      </c>
      <c r="C201" s="5">
        <v>2021</v>
      </c>
      <c r="D201" s="6" t="s">
        <v>754</v>
      </c>
      <c r="E201" s="5" t="s">
        <v>299</v>
      </c>
      <c r="F201" s="3" t="s">
        <v>981</v>
      </c>
    </row>
    <row r="202" spans="1:7" ht="11.25" customHeight="1" x14ac:dyDescent="0.25">
      <c r="A202" s="5">
        <v>200</v>
      </c>
      <c r="B202" s="2" t="s">
        <v>469</v>
      </c>
      <c r="C202" s="5">
        <v>2005</v>
      </c>
      <c r="D202" s="6" t="s">
        <v>470</v>
      </c>
      <c r="E202" s="5" t="s">
        <v>299</v>
      </c>
      <c r="F202" s="3" t="s">
        <v>981</v>
      </c>
      <c r="G202" s="2" t="s">
        <v>471</v>
      </c>
    </row>
    <row r="203" spans="1:7" ht="11.25" customHeight="1" x14ac:dyDescent="0.25">
      <c r="A203" s="5">
        <v>201</v>
      </c>
      <c r="B203" s="2" t="s">
        <v>649</v>
      </c>
      <c r="C203" s="5">
        <v>2020</v>
      </c>
      <c r="D203" s="6" t="s">
        <v>832</v>
      </c>
      <c r="E203" s="5" t="s">
        <v>299</v>
      </c>
      <c r="F203" s="3" t="s">
        <v>982</v>
      </c>
    </row>
    <row r="204" spans="1:7" ht="11.25" customHeight="1" x14ac:dyDescent="0.25">
      <c r="A204" s="5">
        <v>202</v>
      </c>
      <c r="B204" s="2" t="s">
        <v>592</v>
      </c>
      <c r="C204" s="5">
        <v>2017</v>
      </c>
      <c r="D204" s="6" t="s">
        <v>788</v>
      </c>
      <c r="E204" s="5" t="s">
        <v>299</v>
      </c>
      <c r="F204" s="3" t="s">
        <v>981</v>
      </c>
    </row>
    <row r="205" spans="1:7" ht="11.25" customHeight="1" x14ac:dyDescent="0.25">
      <c r="A205" s="5">
        <v>203</v>
      </c>
      <c r="B205" s="2" t="s">
        <v>609</v>
      </c>
      <c r="C205" s="5">
        <v>2019</v>
      </c>
      <c r="D205" s="6" t="s">
        <v>938</v>
      </c>
      <c r="E205" s="5" t="s">
        <v>299</v>
      </c>
      <c r="F205" s="3" t="s">
        <v>982</v>
      </c>
    </row>
    <row r="206" spans="1:7" ht="11.25" customHeight="1" x14ac:dyDescent="0.25">
      <c r="A206" s="5">
        <v>204</v>
      </c>
      <c r="B206" s="2" t="s">
        <v>698</v>
      </c>
      <c r="C206" s="5">
        <v>2017</v>
      </c>
      <c r="D206" s="6" t="s">
        <v>963</v>
      </c>
      <c r="E206" s="5" t="s">
        <v>299</v>
      </c>
      <c r="F206" s="3" t="s">
        <v>981</v>
      </c>
    </row>
    <row r="207" spans="1:7" ht="11.25" customHeight="1" x14ac:dyDescent="0.25">
      <c r="A207" s="5">
        <v>205</v>
      </c>
      <c r="B207" s="2" t="s">
        <v>691</v>
      </c>
      <c r="C207" s="5">
        <v>2019</v>
      </c>
      <c r="D207" s="6" t="s">
        <v>866</v>
      </c>
      <c r="E207" s="5" t="s">
        <v>299</v>
      </c>
      <c r="F207" s="3" t="s">
        <v>981</v>
      </c>
    </row>
    <row r="208" spans="1:7" ht="11.25" customHeight="1" x14ac:dyDescent="0.25">
      <c r="A208" s="5">
        <v>206</v>
      </c>
      <c r="B208" s="2" t="s">
        <v>685</v>
      </c>
      <c r="C208" s="5">
        <v>2015</v>
      </c>
      <c r="D208" s="6" t="s">
        <v>863</v>
      </c>
      <c r="E208" s="5" t="s">
        <v>299</v>
      </c>
      <c r="F208" s="3" t="s">
        <v>982</v>
      </c>
    </row>
    <row r="209" spans="1:7" ht="11.25" customHeight="1" x14ac:dyDescent="0.25">
      <c r="A209" s="5">
        <v>207</v>
      </c>
      <c r="B209" s="2" t="s">
        <v>687</v>
      </c>
      <c r="C209" s="5">
        <v>2016</v>
      </c>
      <c r="D209" s="6" t="s">
        <v>865</v>
      </c>
      <c r="E209" s="5" t="s">
        <v>299</v>
      </c>
      <c r="F209" s="3" t="s">
        <v>981</v>
      </c>
    </row>
    <row r="210" spans="1:7" ht="11.25" customHeight="1" x14ac:dyDescent="0.25">
      <c r="A210" s="5">
        <v>208</v>
      </c>
      <c r="B210" s="2" t="s">
        <v>472</v>
      </c>
      <c r="C210" s="5">
        <v>2007</v>
      </c>
      <c r="D210" s="6" t="s">
        <v>473</v>
      </c>
      <c r="E210" s="5" t="s">
        <v>299</v>
      </c>
      <c r="F210" s="7" t="s">
        <v>983</v>
      </c>
      <c r="G210" s="2" t="s">
        <v>474</v>
      </c>
    </row>
    <row r="211" spans="1:7" ht="11.25" customHeight="1" x14ac:dyDescent="0.25">
      <c r="A211" s="5">
        <v>209</v>
      </c>
      <c r="B211" s="8" t="s">
        <v>475</v>
      </c>
      <c r="C211" s="5">
        <v>2021</v>
      </c>
      <c r="D211" s="6" t="s">
        <v>476</v>
      </c>
      <c r="E211" s="5" t="s">
        <v>477</v>
      </c>
      <c r="F211" s="3" t="s">
        <v>981</v>
      </c>
      <c r="G211" s="8" t="s">
        <v>335</v>
      </c>
    </row>
    <row r="212" spans="1:7" ht="11.25" customHeight="1" x14ac:dyDescent="0.25">
      <c r="A212" s="5">
        <v>210</v>
      </c>
      <c r="B212" s="2" t="s">
        <v>642</v>
      </c>
      <c r="C212" s="5">
        <v>2021</v>
      </c>
      <c r="D212" s="6" t="s">
        <v>946</v>
      </c>
      <c r="E212" s="5" t="s">
        <v>893</v>
      </c>
      <c r="F212" s="3" t="s">
        <v>982</v>
      </c>
    </row>
    <row r="213" spans="1:7" ht="11.25" customHeight="1" x14ac:dyDescent="0.25">
      <c r="A213" s="5">
        <v>211</v>
      </c>
      <c r="B213" s="2" t="s">
        <v>555</v>
      </c>
      <c r="C213" s="5">
        <v>2020</v>
      </c>
      <c r="D213" s="6" t="s">
        <v>763</v>
      </c>
      <c r="E213" s="5" t="s">
        <v>893</v>
      </c>
      <c r="F213" s="3" t="s">
        <v>982</v>
      </c>
    </row>
    <row r="214" spans="1:7" ht="11.25" customHeight="1" x14ac:dyDescent="0.25">
      <c r="A214" s="5">
        <v>212</v>
      </c>
      <c r="B214" s="2" t="s">
        <v>581</v>
      </c>
      <c r="C214" s="5">
        <v>2021</v>
      </c>
      <c r="D214" s="6" t="s">
        <v>781</v>
      </c>
      <c r="E214" s="5" t="s">
        <v>893</v>
      </c>
      <c r="F214" s="3" t="s">
        <v>981</v>
      </c>
    </row>
    <row r="215" spans="1:7" ht="11.25" customHeight="1" x14ac:dyDescent="0.25">
      <c r="A215" s="5">
        <v>213</v>
      </c>
      <c r="B215" s="2" t="s">
        <v>658</v>
      </c>
      <c r="C215" s="5">
        <v>2010</v>
      </c>
      <c r="D215" s="6" t="s">
        <v>840</v>
      </c>
      <c r="E215" s="5" t="s">
        <v>893</v>
      </c>
      <c r="F215" s="3" t="s">
        <v>981</v>
      </c>
    </row>
    <row r="216" spans="1:7" ht="11.25" customHeight="1" x14ac:dyDescent="0.25">
      <c r="A216" s="5">
        <v>214</v>
      </c>
      <c r="B216" s="2" t="s">
        <v>650</v>
      </c>
      <c r="C216" s="5">
        <v>2020</v>
      </c>
      <c r="D216" s="6" t="s">
        <v>833</v>
      </c>
      <c r="E216" s="5" t="s">
        <v>893</v>
      </c>
      <c r="F216" s="3" t="s">
        <v>982</v>
      </c>
    </row>
    <row r="217" spans="1:7" ht="11.25" customHeight="1" x14ac:dyDescent="0.25">
      <c r="A217" s="5">
        <v>215</v>
      </c>
      <c r="B217" s="2" t="s">
        <v>719</v>
      </c>
      <c r="C217" s="5">
        <v>2017</v>
      </c>
      <c r="D217" s="6" t="s">
        <v>878</v>
      </c>
      <c r="E217" s="5" t="s">
        <v>893</v>
      </c>
      <c r="F217" s="3" t="s">
        <v>982</v>
      </c>
    </row>
    <row r="218" spans="1:7" ht="11.25" customHeight="1" x14ac:dyDescent="0.25">
      <c r="A218" s="5">
        <v>216</v>
      </c>
      <c r="B218" s="2" t="s">
        <v>706</v>
      </c>
      <c r="C218" s="5">
        <v>2019</v>
      </c>
      <c r="D218" s="6" t="s">
        <v>969</v>
      </c>
      <c r="E218" s="5" t="s">
        <v>893</v>
      </c>
      <c r="F218" s="3" t="s">
        <v>982</v>
      </c>
    </row>
    <row r="219" spans="1:7" ht="11.25" customHeight="1" x14ac:dyDescent="0.25">
      <c r="A219" s="5">
        <v>217</v>
      </c>
      <c r="B219" s="2" t="s">
        <v>523</v>
      </c>
      <c r="C219" s="5">
        <v>2017</v>
      </c>
      <c r="D219" s="6" t="s">
        <v>913</v>
      </c>
      <c r="E219" s="5" t="s">
        <v>893</v>
      </c>
      <c r="F219" s="3" t="s">
        <v>982</v>
      </c>
    </row>
    <row r="220" spans="1:7" ht="11.25" customHeight="1" x14ac:dyDescent="0.25">
      <c r="A220" s="5">
        <v>218</v>
      </c>
      <c r="B220" s="2" t="s">
        <v>524</v>
      </c>
      <c r="C220" s="5">
        <v>2015</v>
      </c>
      <c r="D220" s="6" t="s">
        <v>913</v>
      </c>
      <c r="E220" s="5" t="s">
        <v>893</v>
      </c>
      <c r="F220" s="3" t="s">
        <v>982</v>
      </c>
    </row>
    <row r="221" spans="1:7" ht="11.25" customHeight="1" x14ac:dyDescent="0.25">
      <c r="A221" s="5">
        <v>219</v>
      </c>
      <c r="B221" s="2" t="s">
        <v>599</v>
      </c>
      <c r="C221" s="5">
        <v>2015</v>
      </c>
      <c r="D221" s="6" t="s">
        <v>936</v>
      </c>
      <c r="E221" s="5" t="s">
        <v>893</v>
      </c>
      <c r="F221" s="3" t="s">
        <v>981</v>
      </c>
    </row>
    <row r="222" spans="1:7" ht="11.25" customHeight="1" x14ac:dyDescent="0.25">
      <c r="A222" s="5">
        <v>220</v>
      </c>
      <c r="B222" s="2" t="s">
        <v>692</v>
      </c>
      <c r="C222" s="5">
        <v>2021</v>
      </c>
      <c r="D222" s="6" t="s">
        <v>867</v>
      </c>
      <c r="E222" s="5" t="s">
        <v>893</v>
      </c>
      <c r="F222" s="3" t="s">
        <v>981</v>
      </c>
    </row>
    <row r="223" spans="1:7" ht="11.25" customHeight="1" x14ac:dyDescent="0.25">
      <c r="A223" s="5">
        <v>221</v>
      </c>
      <c r="B223" s="2" t="s">
        <v>699</v>
      </c>
      <c r="C223" s="5">
        <v>2021</v>
      </c>
      <c r="D223" s="6" t="s">
        <v>870</v>
      </c>
      <c r="E223" s="5" t="s">
        <v>893</v>
      </c>
      <c r="F223" s="3" t="s">
        <v>981</v>
      </c>
    </row>
    <row r="224" spans="1:7" ht="11.25" customHeight="1" x14ac:dyDescent="0.25">
      <c r="A224" s="5">
        <v>222</v>
      </c>
      <c r="B224" s="2" t="s">
        <v>631</v>
      </c>
      <c r="C224" s="5">
        <v>2009</v>
      </c>
      <c r="D224" s="6" t="s">
        <v>821</v>
      </c>
      <c r="E224" s="5" t="s">
        <v>893</v>
      </c>
      <c r="F224" s="7" t="s">
        <v>983</v>
      </c>
    </row>
    <row r="225" spans="1:6" ht="11.25" customHeight="1" x14ac:dyDescent="0.25">
      <c r="A225" s="5">
        <v>223</v>
      </c>
      <c r="B225" s="2" t="s">
        <v>645</v>
      </c>
      <c r="C225" s="5">
        <v>2018</v>
      </c>
      <c r="D225" s="6" t="s">
        <v>947</v>
      </c>
      <c r="E225" s="5" t="s">
        <v>893</v>
      </c>
      <c r="F225" s="3" t="s">
        <v>982</v>
      </c>
    </row>
    <row r="226" spans="1:6" ht="11.25" customHeight="1" x14ac:dyDescent="0.25">
      <c r="A226" s="5">
        <v>224</v>
      </c>
      <c r="B226" s="2" t="s">
        <v>572</v>
      </c>
      <c r="C226" s="5">
        <v>2017</v>
      </c>
      <c r="D226" s="6" t="s">
        <v>772</v>
      </c>
      <c r="E226" s="5" t="s">
        <v>893</v>
      </c>
      <c r="F226" s="3" t="s">
        <v>982</v>
      </c>
    </row>
    <row r="227" spans="1:6" ht="11.25" customHeight="1" x14ac:dyDescent="0.25">
      <c r="A227" s="5">
        <v>225</v>
      </c>
      <c r="B227" s="2" t="s">
        <v>519</v>
      </c>
      <c r="C227" s="5">
        <v>2019</v>
      </c>
      <c r="D227" s="6" t="s">
        <v>739</v>
      </c>
      <c r="E227" s="5" t="s">
        <v>893</v>
      </c>
      <c r="F227" s="3" t="s">
        <v>982</v>
      </c>
    </row>
    <row r="228" spans="1:6" ht="11.25" customHeight="1" x14ac:dyDescent="0.25">
      <c r="A228" s="5">
        <v>226</v>
      </c>
      <c r="B228" s="2" t="s">
        <v>549</v>
      </c>
      <c r="C228" s="5">
        <v>2012</v>
      </c>
      <c r="D228" s="6" t="s">
        <v>921</v>
      </c>
      <c r="E228" s="5" t="s">
        <v>893</v>
      </c>
      <c r="F228" s="3" t="s">
        <v>981</v>
      </c>
    </row>
    <row r="229" spans="1:6" ht="11.25" customHeight="1" x14ac:dyDescent="0.25">
      <c r="A229" s="5">
        <v>227</v>
      </c>
      <c r="B229" s="2" t="s">
        <v>723</v>
      </c>
      <c r="C229" s="5">
        <v>2019</v>
      </c>
      <c r="D229" s="6" t="s">
        <v>882</v>
      </c>
      <c r="E229" s="5" t="s">
        <v>893</v>
      </c>
      <c r="F229" s="3" t="s">
        <v>982</v>
      </c>
    </row>
    <row r="230" spans="1:6" ht="11.25" customHeight="1" x14ac:dyDescent="0.25">
      <c r="A230" s="5">
        <v>228</v>
      </c>
      <c r="B230" s="2" t="s">
        <v>548</v>
      </c>
      <c r="C230" s="5">
        <v>2020</v>
      </c>
      <c r="D230" s="6" t="s">
        <v>759</v>
      </c>
      <c r="E230" s="5" t="s">
        <v>893</v>
      </c>
      <c r="F230" s="3" t="s">
        <v>981</v>
      </c>
    </row>
    <row r="231" spans="1:6" ht="11.25" customHeight="1" x14ac:dyDescent="0.25">
      <c r="A231" s="5">
        <v>229</v>
      </c>
      <c r="B231" s="2" t="s">
        <v>615</v>
      </c>
      <c r="C231" s="5">
        <v>2018</v>
      </c>
      <c r="D231" s="6" t="s">
        <v>939</v>
      </c>
      <c r="E231" s="5" t="s">
        <v>893</v>
      </c>
      <c r="F231" s="3" t="s">
        <v>982</v>
      </c>
    </row>
    <row r="232" spans="1:6" ht="11.25" customHeight="1" x14ac:dyDescent="0.25">
      <c r="A232" s="5">
        <v>230</v>
      </c>
      <c r="B232" s="2" t="s">
        <v>732</v>
      </c>
      <c r="C232" s="5">
        <v>2016</v>
      </c>
      <c r="D232" s="6" t="s">
        <v>977</v>
      </c>
      <c r="E232" s="5" t="s">
        <v>893</v>
      </c>
      <c r="F232" s="3" t="s">
        <v>981</v>
      </c>
    </row>
    <row r="233" spans="1:6" ht="11.25" customHeight="1" x14ac:dyDescent="0.25">
      <c r="A233" s="5">
        <v>231</v>
      </c>
      <c r="B233" s="2" t="s">
        <v>547</v>
      </c>
      <c r="C233" s="5">
        <v>2007</v>
      </c>
      <c r="D233" s="6" t="s">
        <v>920</v>
      </c>
      <c r="E233" s="5" t="s">
        <v>893</v>
      </c>
      <c r="F233" s="3" t="s">
        <v>981</v>
      </c>
    </row>
    <row r="234" spans="1:6" ht="11.25" customHeight="1" x14ac:dyDescent="0.25">
      <c r="A234" s="5">
        <v>232</v>
      </c>
      <c r="B234" s="2" t="s">
        <v>668</v>
      </c>
      <c r="C234" s="5">
        <v>2021</v>
      </c>
      <c r="D234" s="6" t="s">
        <v>952</v>
      </c>
      <c r="E234" s="5" t="s">
        <v>893</v>
      </c>
      <c r="F234" s="3" t="s">
        <v>981</v>
      </c>
    </row>
    <row r="235" spans="1:6" ht="11.25" customHeight="1" x14ac:dyDescent="0.25">
      <c r="A235" s="5">
        <v>233</v>
      </c>
      <c r="B235" s="2" t="s">
        <v>644</v>
      </c>
      <c r="C235" s="5">
        <v>2020</v>
      </c>
      <c r="D235" s="6" t="s">
        <v>830</v>
      </c>
      <c r="E235" s="5" t="s">
        <v>893</v>
      </c>
      <c r="F235" s="3" t="s">
        <v>981</v>
      </c>
    </row>
    <row r="236" spans="1:6" ht="11.25" customHeight="1" x14ac:dyDescent="0.25">
      <c r="A236" s="5">
        <v>234</v>
      </c>
      <c r="B236" s="2" t="s">
        <v>730</v>
      </c>
      <c r="C236" s="5">
        <v>2020</v>
      </c>
      <c r="D236" s="6" t="s">
        <v>888</v>
      </c>
      <c r="E236" s="5" t="s">
        <v>893</v>
      </c>
      <c r="F236" s="3" t="s">
        <v>981</v>
      </c>
    </row>
    <row r="237" spans="1:6" ht="11.25" customHeight="1" x14ac:dyDescent="0.25">
      <c r="A237" s="5">
        <v>235</v>
      </c>
      <c r="B237" s="2" t="s">
        <v>690</v>
      </c>
      <c r="C237" s="5">
        <v>2020</v>
      </c>
      <c r="D237" s="6" t="s">
        <v>959</v>
      </c>
      <c r="E237" s="5" t="s">
        <v>893</v>
      </c>
      <c r="F237" s="3" t="s">
        <v>981</v>
      </c>
    </row>
    <row r="238" spans="1:6" ht="11.25" customHeight="1" x14ac:dyDescent="0.25">
      <c r="A238" s="5">
        <v>236</v>
      </c>
      <c r="B238" s="2" t="s">
        <v>560</v>
      </c>
      <c r="C238" s="5">
        <v>2012</v>
      </c>
      <c r="D238" s="6" t="s">
        <v>926</v>
      </c>
      <c r="E238" s="5" t="s">
        <v>893</v>
      </c>
      <c r="F238" s="3" t="s">
        <v>981</v>
      </c>
    </row>
    <row r="239" spans="1:6" ht="11.25" customHeight="1" x14ac:dyDescent="0.25">
      <c r="A239" s="5">
        <v>237</v>
      </c>
      <c r="B239" s="2" t="s">
        <v>606</v>
      </c>
      <c r="C239" s="5">
        <v>2020</v>
      </c>
      <c r="D239" s="6" t="s">
        <v>937</v>
      </c>
      <c r="E239" s="5" t="s">
        <v>893</v>
      </c>
      <c r="F239" s="3" t="s">
        <v>981</v>
      </c>
    </row>
    <row r="240" spans="1:6" ht="11.25" customHeight="1" x14ac:dyDescent="0.25">
      <c r="A240" s="5">
        <v>238</v>
      </c>
      <c r="B240" s="2" t="s">
        <v>708</v>
      </c>
      <c r="C240" s="5">
        <v>2018</v>
      </c>
      <c r="D240" s="6" t="s">
        <v>872</v>
      </c>
      <c r="E240" s="5" t="s">
        <v>893</v>
      </c>
      <c r="F240" s="3" t="s">
        <v>981</v>
      </c>
    </row>
    <row r="241" spans="1:6" ht="11.25" customHeight="1" x14ac:dyDescent="0.25">
      <c r="A241" s="5">
        <v>239</v>
      </c>
      <c r="B241" s="2" t="s">
        <v>705</v>
      </c>
      <c r="C241" s="5">
        <v>2017</v>
      </c>
      <c r="D241" s="6" t="s">
        <v>968</v>
      </c>
      <c r="E241" s="5" t="s">
        <v>893</v>
      </c>
      <c r="F241" s="3" t="s">
        <v>982</v>
      </c>
    </row>
    <row r="242" spans="1:6" ht="11.25" customHeight="1" x14ac:dyDescent="0.25">
      <c r="A242" s="5">
        <v>240</v>
      </c>
      <c r="B242" s="2" t="s">
        <v>735</v>
      </c>
      <c r="C242" s="5">
        <v>2019</v>
      </c>
      <c r="D242" s="6" t="s">
        <v>978</v>
      </c>
      <c r="E242" s="5" t="s">
        <v>893</v>
      </c>
      <c r="F242" s="3" t="s">
        <v>981</v>
      </c>
    </row>
    <row r="243" spans="1:6" ht="11.25" customHeight="1" x14ac:dyDescent="0.25">
      <c r="A243" s="5">
        <v>241</v>
      </c>
      <c r="B243" s="2" t="s">
        <v>531</v>
      </c>
      <c r="C243" s="5">
        <v>2012</v>
      </c>
      <c r="D243" s="6" t="s">
        <v>749</v>
      </c>
      <c r="E243" s="5" t="s">
        <v>893</v>
      </c>
      <c r="F243" s="7" t="s">
        <v>983</v>
      </c>
    </row>
    <row r="244" spans="1:6" ht="11.25" customHeight="1" x14ac:dyDescent="0.25">
      <c r="A244" s="5">
        <v>242</v>
      </c>
      <c r="B244" s="2" t="s">
        <v>610</v>
      </c>
      <c r="C244" s="5">
        <v>2016</v>
      </c>
      <c r="D244" s="6" t="s">
        <v>805</v>
      </c>
      <c r="E244" s="5" t="s">
        <v>893</v>
      </c>
      <c r="F244" s="7" t="s">
        <v>983</v>
      </c>
    </row>
    <row r="245" spans="1:6" ht="11.25" customHeight="1" x14ac:dyDescent="0.25">
      <c r="A245" s="5">
        <v>243</v>
      </c>
      <c r="B245" s="2" t="s">
        <v>651</v>
      </c>
      <c r="C245" s="5">
        <v>2020</v>
      </c>
      <c r="D245" s="6" t="s">
        <v>950</v>
      </c>
      <c r="E245" s="5" t="s">
        <v>893</v>
      </c>
      <c r="F245" s="3" t="s">
        <v>982</v>
      </c>
    </row>
    <row r="246" spans="1:6" ht="11.25" customHeight="1" x14ac:dyDescent="0.25">
      <c r="A246" s="5">
        <v>244</v>
      </c>
      <c r="B246" s="2" t="s">
        <v>664</v>
      </c>
      <c r="C246" s="5">
        <v>2018</v>
      </c>
      <c r="D246" s="6" t="s">
        <v>846</v>
      </c>
      <c r="E246" s="5" t="s">
        <v>893</v>
      </c>
      <c r="F246" s="3" t="s">
        <v>981</v>
      </c>
    </row>
    <row r="247" spans="1:6" ht="11.25" customHeight="1" x14ac:dyDescent="0.25">
      <c r="A247" s="5">
        <v>245</v>
      </c>
      <c r="B247" s="2" t="s">
        <v>653</v>
      </c>
      <c r="C247" s="5">
        <v>2021</v>
      </c>
      <c r="D247" s="6" t="s">
        <v>835</v>
      </c>
      <c r="E247" s="5" t="s">
        <v>893</v>
      </c>
      <c r="F247" s="3" t="s">
        <v>981</v>
      </c>
    </row>
    <row r="248" spans="1:6" ht="11.25" customHeight="1" x14ac:dyDescent="0.25">
      <c r="A248" s="5">
        <v>246</v>
      </c>
      <c r="B248" s="2" t="s">
        <v>662</v>
      </c>
      <c r="C248" s="5">
        <v>2021</v>
      </c>
      <c r="D248" s="6" t="s">
        <v>845</v>
      </c>
      <c r="E248" s="5" t="s">
        <v>893</v>
      </c>
      <c r="F248" s="3" t="s">
        <v>981</v>
      </c>
    </row>
    <row r="249" spans="1:6" ht="11.25" customHeight="1" x14ac:dyDescent="0.25">
      <c r="A249" s="5">
        <v>247</v>
      </c>
      <c r="B249" s="2" t="s">
        <v>659</v>
      </c>
      <c r="C249" s="5">
        <v>2018</v>
      </c>
      <c r="D249" s="6" t="s">
        <v>841</v>
      </c>
      <c r="E249" s="5" t="s">
        <v>893</v>
      </c>
      <c r="F249" s="3" t="s">
        <v>982</v>
      </c>
    </row>
    <row r="250" spans="1:6" ht="11.25" customHeight="1" x14ac:dyDescent="0.25">
      <c r="A250" s="5">
        <v>248</v>
      </c>
      <c r="B250" s="2" t="s">
        <v>578</v>
      </c>
      <c r="C250" s="5">
        <v>2012</v>
      </c>
      <c r="D250" s="6" t="s">
        <v>778</v>
      </c>
      <c r="E250" s="5" t="s">
        <v>893</v>
      </c>
      <c r="F250" s="3" t="s">
        <v>982</v>
      </c>
    </row>
    <row r="251" spans="1:6" ht="11.25" customHeight="1" x14ac:dyDescent="0.25">
      <c r="A251" s="5">
        <v>249</v>
      </c>
      <c r="B251" s="2" t="s">
        <v>638</v>
      </c>
      <c r="C251" s="5">
        <v>2013</v>
      </c>
      <c r="D251" s="6" t="s">
        <v>825</v>
      </c>
      <c r="E251" s="5" t="s">
        <v>893</v>
      </c>
      <c r="F251" s="3" t="s">
        <v>981</v>
      </c>
    </row>
    <row r="252" spans="1:6" ht="11.25" customHeight="1" x14ac:dyDescent="0.25">
      <c r="A252" s="5">
        <v>250</v>
      </c>
      <c r="B252" s="2" t="s">
        <v>627</v>
      </c>
      <c r="C252" s="5">
        <v>2021</v>
      </c>
      <c r="D252" s="6" t="s">
        <v>817</v>
      </c>
      <c r="E252" s="5" t="s">
        <v>893</v>
      </c>
      <c r="F252" s="3" t="s">
        <v>981</v>
      </c>
    </row>
    <row r="253" spans="1:6" ht="11.25" customHeight="1" x14ac:dyDescent="0.25">
      <c r="A253" s="5">
        <v>251</v>
      </c>
      <c r="B253" s="2" t="s">
        <v>586</v>
      </c>
      <c r="C253" s="5">
        <v>2017</v>
      </c>
      <c r="D253" s="6" t="s">
        <v>934</v>
      </c>
      <c r="E253" s="5" t="s">
        <v>893</v>
      </c>
      <c r="F253" s="3" t="s">
        <v>981</v>
      </c>
    </row>
    <row r="254" spans="1:6" ht="11.25" customHeight="1" x14ac:dyDescent="0.25">
      <c r="A254" s="5">
        <v>252</v>
      </c>
      <c r="B254" s="2" t="s">
        <v>694</v>
      </c>
      <c r="C254" s="5">
        <v>2019</v>
      </c>
      <c r="D254" s="6" t="s">
        <v>960</v>
      </c>
      <c r="E254" s="5" t="s">
        <v>893</v>
      </c>
      <c r="F254" s="3" t="s">
        <v>982</v>
      </c>
    </row>
    <row r="255" spans="1:6" ht="11.25" customHeight="1" x14ac:dyDescent="0.25">
      <c r="A255" s="5">
        <v>253</v>
      </c>
      <c r="B255" s="2" t="s">
        <v>667</v>
      </c>
      <c r="C255" s="5">
        <v>2009</v>
      </c>
      <c r="D255" s="6" t="s">
        <v>849</v>
      </c>
      <c r="E255" s="5" t="s">
        <v>893</v>
      </c>
      <c r="F255" s="3" t="s">
        <v>981</v>
      </c>
    </row>
    <row r="256" spans="1:6" ht="11.25" customHeight="1" x14ac:dyDescent="0.25">
      <c r="A256" s="5">
        <v>254</v>
      </c>
      <c r="B256" s="2" t="s">
        <v>654</v>
      </c>
      <c r="C256" s="5">
        <v>2018</v>
      </c>
      <c r="D256" s="6" t="s">
        <v>836</v>
      </c>
      <c r="E256" s="5" t="s">
        <v>893</v>
      </c>
      <c r="F256" s="3" t="s">
        <v>981</v>
      </c>
    </row>
    <row r="257" spans="1:6" ht="11.25" customHeight="1" x14ac:dyDescent="0.25">
      <c r="A257" s="5">
        <v>255</v>
      </c>
      <c r="B257" s="2" t="s">
        <v>673</v>
      </c>
      <c r="C257" s="5">
        <v>2016</v>
      </c>
      <c r="D257" s="6" t="s">
        <v>852</v>
      </c>
      <c r="E257" s="5" t="s">
        <v>893</v>
      </c>
      <c r="F257" s="3" t="s">
        <v>982</v>
      </c>
    </row>
    <row r="258" spans="1:6" ht="11.25" customHeight="1" x14ac:dyDescent="0.25">
      <c r="A258" s="5">
        <v>256</v>
      </c>
      <c r="B258" s="2" t="s">
        <v>518</v>
      </c>
      <c r="C258" s="5">
        <v>2012</v>
      </c>
      <c r="D258" s="6" t="s">
        <v>912</v>
      </c>
      <c r="E258" s="5" t="s">
        <v>893</v>
      </c>
      <c r="F258" s="3" t="s">
        <v>981</v>
      </c>
    </row>
    <row r="259" spans="1:6" ht="11.25" customHeight="1" x14ac:dyDescent="0.25">
      <c r="A259" s="5">
        <v>257</v>
      </c>
      <c r="B259" s="2" t="s">
        <v>517</v>
      </c>
      <c r="C259" s="5">
        <v>2022</v>
      </c>
      <c r="D259" s="6" t="s">
        <v>516</v>
      </c>
      <c r="E259" s="5" t="s">
        <v>893</v>
      </c>
      <c r="F259" s="3" t="s">
        <v>982</v>
      </c>
    </row>
    <row r="260" spans="1:6" ht="11.25" customHeight="1" x14ac:dyDescent="0.25">
      <c r="A260" s="5">
        <v>258</v>
      </c>
      <c r="B260" s="2" t="s">
        <v>594</v>
      </c>
      <c r="C260" s="5">
        <v>2019</v>
      </c>
      <c r="D260" s="6" t="s">
        <v>790</v>
      </c>
      <c r="E260" s="5" t="s">
        <v>893</v>
      </c>
      <c r="F260" s="3" t="s">
        <v>981</v>
      </c>
    </row>
    <row r="261" spans="1:6" ht="11.25" customHeight="1" x14ac:dyDescent="0.25">
      <c r="A261" s="5">
        <v>259</v>
      </c>
      <c r="B261" s="2" t="s">
        <v>584</v>
      </c>
      <c r="C261" s="5">
        <v>2019</v>
      </c>
      <c r="D261" s="6" t="s">
        <v>933</v>
      </c>
      <c r="E261" s="5" t="s">
        <v>893</v>
      </c>
      <c r="F261" s="3" t="s">
        <v>982</v>
      </c>
    </row>
    <row r="262" spans="1:6" ht="11.25" customHeight="1" x14ac:dyDescent="0.25">
      <c r="A262" s="5">
        <v>260</v>
      </c>
      <c r="B262" s="2" t="s">
        <v>683</v>
      </c>
      <c r="C262" s="5">
        <v>2020</v>
      </c>
      <c r="D262" s="6" t="s">
        <v>956</v>
      </c>
      <c r="E262" s="5" t="s">
        <v>893</v>
      </c>
      <c r="F262" s="3" t="s">
        <v>981</v>
      </c>
    </row>
    <row r="263" spans="1:6" ht="11.25" customHeight="1" x14ac:dyDescent="0.25">
      <c r="A263" s="5">
        <v>261</v>
      </c>
      <c r="B263" s="2" t="s">
        <v>727</v>
      </c>
      <c r="C263" s="5">
        <v>2010</v>
      </c>
      <c r="D263" s="6" t="s">
        <v>976</v>
      </c>
      <c r="E263" s="5" t="s">
        <v>893</v>
      </c>
      <c r="F263" s="3" t="s">
        <v>981</v>
      </c>
    </row>
    <row r="264" spans="1:6" ht="11.25" customHeight="1" x14ac:dyDescent="0.25">
      <c r="A264" s="5">
        <v>262</v>
      </c>
      <c r="B264" s="2" t="s">
        <v>600</v>
      </c>
      <c r="C264" s="5">
        <v>2012</v>
      </c>
      <c r="D264" s="6" t="s">
        <v>795</v>
      </c>
      <c r="E264" s="5" t="s">
        <v>893</v>
      </c>
      <c r="F264" s="7" t="s">
        <v>983</v>
      </c>
    </row>
    <row r="265" spans="1:6" ht="11.25" customHeight="1" x14ac:dyDescent="0.25">
      <c r="A265" s="5">
        <v>263</v>
      </c>
      <c r="B265" s="2" t="s">
        <v>601</v>
      </c>
      <c r="C265" s="5">
        <v>2011</v>
      </c>
      <c r="D265" s="6" t="s">
        <v>796</v>
      </c>
      <c r="E265" s="5" t="s">
        <v>893</v>
      </c>
      <c r="F265" s="3" t="s">
        <v>981</v>
      </c>
    </row>
    <row r="266" spans="1:6" ht="11.25" customHeight="1" x14ac:dyDescent="0.25">
      <c r="A266" s="5">
        <v>264</v>
      </c>
      <c r="B266" s="2" t="s">
        <v>639</v>
      </c>
      <c r="C266" s="5">
        <v>2020</v>
      </c>
      <c r="D266" s="6" t="s">
        <v>826</v>
      </c>
      <c r="E266" s="5" t="s">
        <v>893</v>
      </c>
      <c r="F266" s="7" t="s">
        <v>983</v>
      </c>
    </row>
    <row r="267" spans="1:6" ht="11.25" customHeight="1" x14ac:dyDescent="0.25">
      <c r="A267" s="5">
        <v>265</v>
      </c>
      <c r="B267" s="2" t="s">
        <v>704</v>
      </c>
      <c r="C267" s="5">
        <v>2012</v>
      </c>
      <c r="D267" s="6" t="s">
        <v>871</v>
      </c>
      <c r="E267" s="5" t="s">
        <v>893</v>
      </c>
      <c r="F267" s="3" t="s">
        <v>982</v>
      </c>
    </row>
    <row r="268" spans="1:6" ht="11.25" customHeight="1" x14ac:dyDescent="0.25">
      <c r="A268" s="5">
        <v>266</v>
      </c>
      <c r="B268" s="2" t="s">
        <v>575</v>
      </c>
      <c r="C268" s="5">
        <v>2020</v>
      </c>
      <c r="D268" s="6" t="s">
        <v>775</v>
      </c>
      <c r="E268" s="5" t="s">
        <v>893</v>
      </c>
      <c r="F268" s="3" t="s">
        <v>982</v>
      </c>
    </row>
    <row r="269" spans="1:6" ht="11.25" customHeight="1" x14ac:dyDescent="0.25">
      <c r="A269" s="5">
        <v>267</v>
      </c>
      <c r="B269" s="2" t="s">
        <v>541</v>
      </c>
      <c r="C269" s="5">
        <v>2019</v>
      </c>
      <c r="D269" s="6" t="s">
        <v>917</v>
      </c>
      <c r="E269" s="5" t="s">
        <v>893</v>
      </c>
      <c r="F269" s="7" t="s">
        <v>983</v>
      </c>
    </row>
    <row r="270" spans="1:6" ht="11.25" customHeight="1" x14ac:dyDescent="0.25">
      <c r="A270" s="5">
        <v>268</v>
      </c>
      <c r="B270" s="2" t="s">
        <v>702</v>
      </c>
      <c r="C270" s="5">
        <v>2012</v>
      </c>
      <c r="D270" s="6" t="s">
        <v>966</v>
      </c>
      <c r="E270" s="5" t="s">
        <v>893</v>
      </c>
      <c r="F270" s="3" t="s">
        <v>981</v>
      </c>
    </row>
    <row r="271" spans="1:6" ht="11.25" customHeight="1" x14ac:dyDescent="0.25">
      <c r="A271" s="5">
        <v>269</v>
      </c>
      <c r="B271" s="2" t="s">
        <v>629</v>
      </c>
      <c r="C271" s="5">
        <v>2020</v>
      </c>
      <c r="D271" s="6" t="s">
        <v>819</v>
      </c>
      <c r="E271" s="5" t="s">
        <v>893</v>
      </c>
      <c r="F271" s="7" t="s">
        <v>983</v>
      </c>
    </row>
    <row r="272" spans="1:6" ht="11.25" customHeight="1" x14ac:dyDescent="0.25">
      <c r="A272" s="5">
        <v>270</v>
      </c>
      <c r="B272" s="2" t="s">
        <v>688</v>
      </c>
      <c r="C272" s="5">
        <v>2020</v>
      </c>
      <c r="D272" s="6" t="s">
        <v>957</v>
      </c>
      <c r="E272" s="5" t="s">
        <v>893</v>
      </c>
      <c r="F272" s="3" t="s">
        <v>981</v>
      </c>
    </row>
    <row r="273" spans="1:6" ht="11.25" customHeight="1" x14ac:dyDescent="0.25">
      <c r="A273" s="5">
        <v>271</v>
      </c>
      <c r="B273" s="2" t="s">
        <v>534</v>
      </c>
      <c r="C273" s="5">
        <v>2014</v>
      </c>
      <c r="D273" s="6" t="s">
        <v>914</v>
      </c>
      <c r="E273" s="5" t="s">
        <v>893</v>
      </c>
      <c r="F273" s="3" t="s">
        <v>981</v>
      </c>
    </row>
    <row r="274" spans="1:6" ht="11.25" customHeight="1" x14ac:dyDescent="0.25">
      <c r="A274" s="5">
        <v>272</v>
      </c>
      <c r="B274" s="2" t="s">
        <v>640</v>
      </c>
      <c r="C274" s="5">
        <v>2018</v>
      </c>
      <c r="D274" s="6" t="s">
        <v>827</v>
      </c>
      <c r="E274" s="5" t="s">
        <v>893</v>
      </c>
      <c r="F274" s="3" t="s">
        <v>981</v>
      </c>
    </row>
    <row r="275" spans="1:6" ht="11.25" customHeight="1" x14ac:dyDescent="0.25">
      <c r="A275" s="5">
        <v>273</v>
      </c>
      <c r="B275" s="2" t="s">
        <v>663</v>
      </c>
      <c r="C275" s="5">
        <v>2018</v>
      </c>
      <c r="D275" s="6" t="s">
        <v>951</v>
      </c>
      <c r="E275" s="5" t="s">
        <v>893</v>
      </c>
      <c r="F275" s="3" t="s">
        <v>981</v>
      </c>
    </row>
    <row r="276" spans="1:6" ht="11.25" customHeight="1" x14ac:dyDescent="0.25">
      <c r="A276" s="5">
        <v>274</v>
      </c>
      <c r="B276" s="2" t="s">
        <v>684</v>
      </c>
      <c r="C276" s="5">
        <v>2019</v>
      </c>
      <c r="D276" s="6" t="s">
        <v>862</v>
      </c>
      <c r="E276" s="5" t="s">
        <v>893</v>
      </c>
      <c r="F276" s="7" t="s">
        <v>983</v>
      </c>
    </row>
    <row r="277" spans="1:6" ht="11.25" customHeight="1" x14ac:dyDescent="0.25">
      <c r="A277" s="5">
        <v>275</v>
      </c>
      <c r="B277" s="2" t="s">
        <v>661</v>
      </c>
      <c r="C277" s="5">
        <v>2019</v>
      </c>
      <c r="D277" s="6" t="s">
        <v>843</v>
      </c>
      <c r="E277" s="5" t="s">
        <v>893</v>
      </c>
      <c r="F277" s="3" t="s">
        <v>984</v>
      </c>
    </row>
    <row r="278" spans="1:6" ht="11.25" customHeight="1" x14ac:dyDescent="0.25">
      <c r="A278" s="5">
        <v>276</v>
      </c>
      <c r="B278" s="2" t="s">
        <v>535</v>
      </c>
      <c r="C278" s="5">
        <v>2021</v>
      </c>
      <c r="D278" s="6" t="s">
        <v>915</v>
      </c>
      <c r="E278" s="5" t="s">
        <v>893</v>
      </c>
      <c r="F278" s="3" t="s">
        <v>981</v>
      </c>
    </row>
    <row r="279" spans="1:6" ht="11.25" customHeight="1" x14ac:dyDescent="0.25">
      <c r="A279" s="5">
        <v>277</v>
      </c>
      <c r="B279" s="2" t="s">
        <v>568</v>
      </c>
      <c r="C279" s="5">
        <v>2014</v>
      </c>
      <c r="D279" s="6" t="s">
        <v>770</v>
      </c>
      <c r="E279" s="5" t="s">
        <v>893</v>
      </c>
      <c r="F279" s="3" t="s">
        <v>981</v>
      </c>
    </row>
    <row r="280" spans="1:6" ht="11.25" customHeight="1" x14ac:dyDescent="0.25">
      <c r="A280" s="5">
        <v>278</v>
      </c>
      <c r="B280" s="2" t="s">
        <v>553</v>
      </c>
      <c r="C280" s="5">
        <v>2020</v>
      </c>
      <c r="D280" s="6" t="s">
        <v>923</v>
      </c>
      <c r="E280" s="5" t="s">
        <v>893</v>
      </c>
      <c r="F280" s="3" t="s">
        <v>981</v>
      </c>
    </row>
    <row r="281" spans="1:6" ht="11.25" customHeight="1" x14ac:dyDescent="0.25">
      <c r="A281" s="5">
        <v>279</v>
      </c>
      <c r="B281" s="2" t="s">
        <v>580</v>
      </c>
      <c r="C281" s="5">
        <v>2020</v>
      </c>
      <c r="D281" s="6" t="s">
        <v>780</v>
      </c>
      <c r="E281" s="5" t="s">
        <v>893</v>
      </c>
      <c r="F281" s="3" t="s">
        <v>981</v>
      </c>
    </row>
    <row r="282" spans="1:6" ht="11.25" customHeight="1" x14ac:dyDescent="0.25">
      <c r="A282" s="5">
        <v>280</v>
      </c>
      <c r="B282" s="2" t="s">
        <v>588</v>
      </c>
      <c r="C282" s="5">
        <v>2012</v>
      </c>
      <c r="D282" s="6" t="s">
        <v>784</v>
      </c>
      <c r="E282" s="5" t="s">
        <v>893</v>
      </c>
      <c r="F282" s="3" t="s">
        <v>981</v>
      </c>
    </row>
    <row r="283" spans="1:6" ht="11.25" customHeight="1" x14ac:dyDescent="0.25">
      <c r="A283" s="5">
        <v>281</v>
      </c>
      <c r="B283" s="2" t="s">
        <v>733</v>
      </c>
      <c r="C283" s="5">
        <v>2019</v>
      </c>
      <c r="D283" s="6" t="s">
        <v>979</v>
      </c>
      <c r="E283" s="5" t="s">
        <v>893</v>
      </c>
      <c r="F283" s="3" t="s">
        <v>981</v>
      </c>
    </row>
    <row r="284" spans="1:6" ht="11.25" customHeight="1" x14ac:dyDescent="0.25">
      <c r="A284" s="5">
        <v>282</v>
      </c>
      <c r="B284" s="2" t="s">
        <v>716</v>
      </c>
      <c r="C284" s="5">
        <v>2018</v>
      </c>
      <c r="D284" s="6" t="s">
        <v>973</v>
      </c>
      <c r="E284" s="5" t="s">
        <v>893</v>
      </c>
      <c r="F284" s="3" t="s">
        <v>981</v>
      </c>
    </row>
    <row r="285" spans="1:6" ht="11.25" customHeight="1" x14ac:dyDescent="0.25">
      <c r="A285" s="5">
        <v>283</v>
      </c>
      <c r="B285" s="2" t="s">
        <v>552</v>
      </c>
      <c r="C285" s="5">
        <v>2018</v>
      </c>
      <c r="D285" s="6" t="s">
        <v>922</v>
      </c>
      <c r="E285" s="5" t="s">
        <v>893</v>
      </c>
      <c r="F285" s="3" t="s">
        <v>982</v>
      </c>
    </row>
    <row r="286" spans="1:6" ht="11.25" customHeight="1" x14ac:dyDescent="0.25">
      <c r="A286" s="5">
        <v>284</v>
      </c>
      <c r="B286" s="2" t="s">
        <v>620</v>
      </c>
      <c r="C286" s="5">
        <v>2019</v>
      </c>
      <c r="D286" s="6" t="s">
        <v>812</v>
      </c>
      <c r="E286" s="5" t="s">
        <v>893</v>
      </c>
      <c r="F286" s="7" t="s">
        <v>983</v>
      </c>
    </row>
    <row r="287" spans="1:6" ht="11.25" customHeight="1" x14ac:dyDescent="0.25">
      <c r="A287" s="5">
        <v>285</v>
      </c>
      <c r="B287" s="2" t="s">
        <v>247</v>
      </c>
      <c r="C287" s="11">
        <v>2020</v>
      </c>
      <c r="D287" s="12" t="s">
        <v>111</v>
      </c>
      <c r="E287" s="11" t="s">
        <v>42</v>
      </c>
      <c r="F287" s="10" t="s">
        <v>215</v>
      </c>
    </row>
    <row r="288" spans="1:6" ht="11.25" customHeight="1" x14ac:dyDescent="0.25">
      <c r="A288" s="5">
        <v>286</v>
      </c>
      <c r="B288" s="2" t="s">
        <v>247</v>
      </c>
      <c r="C288" s="11">
        <v>2019</v>
      </c>
      <c r="D288" s="12" t="s">
        <v>478</v>
      </c>
      <c r="E288" s="11" t="s">
        <v>42</v>
      </c>
      <c r="F288" s="10" t="s">
        <v>215</v>
      </c>
    </row>
    <row r="289" spans="1:6" ht="11.25" customHeight="1" x14ac:dyDescent="0.25">
      <c r="A289" s="5">
        <v>287</v>
      </c>
      <c r="B289" s="2" t="s">
        <v>247</v>
      </c>
      <c r="C289" s="11">
        <v>2019</v>
      </c>
      <c r="D289" s="12" t="s">
        <v>110</v>
      </c>
      <c r="E289" s="11" t="s">
        <v>42</v>
      </c>
      <c r="F289" s="10" t="s">
        <v>215</v>
      </c>
    </row>
    <row r="290" spans="1:6" ht="11.25" customHeight="1" x14ac:dyDescent="0.25">
      <c r="A290" s="5">
        <v>288</v>
      </c>
      <c r="B290" s="2" t="s">
        <v>247</v>
      </c>
      <c r="C290" s="11">
        <v>2014</v>
      </c>
      <c r="D290" s="12" t="s">
        <v>109</v>
      </c>
      <c r="E290" s="11" t="s">
        <v>42</v>
      </c>
      <c r="F290" s="10" t="s">
        <v>215</v>
      </c>
    </row>
    <row r="291" spans="1:6" ht="11.25" customHeight="1" x14ac:dyDescent="0.25">
      <c r="A291" s="5">
        <v>289</v>
      </c>
      <c r="B291" s="2" t="s">
        <v>247</v>
      </c>
      <c r="C291" s="11">
        <v>2013</v>
      </c>
      <c r="D291" s="12" t="s">
        <v>112</v>
      </c>
      <c r="E291" s="11" t="s">
        <v>42</v>
      </c>
      <c r="F291" s="10" t="s">
        <v>215</v>
      </c>
    </row>
    <row r="292" spans="1:6" ht="11.25" customHeight="1" x14ac:dyDescent="0.25">
      <c r="A292" s="5">
        <v>290</v>
      </c>
      <c r="B292" s="2" t="s">
        <v>1054</v>
      </c>
      <c r="C292" s="13">
        <v>2016</v>
      </c>
      <c r="D292" s="12" t="s">
        <v>1053</v>
      </c>
      <c r="E292" s="11" t="s">
        <v>42</v>
      </c>
      <c r="F292" s="10" t="s">
        <v>215</v>
      </c>
    </row>
    <row r="293" spans="1:6" ht="11.25" customHeight="1" x14ac:dyDescent="0.25">
      <c r="A293" s="5">
        <v>291</v>
      </c>
      <c r="B293" s="2" t="s">
        <v>255</v>
      </c>
      <c r="C293" s="11">
        <v>1996</v>
      </c>
      <c r="D293" s="12" t="s">
        <v>144</v>
      </c>
      <c r="E293" s="11" t="s">
        <v>42</v>
      </c>
      <c r="F293" s="10" t="s">
        <v>215</v>
      </c>
    </row>
    <row r="294" spans="1:6" ht="11.25" customHeight="1" x14ac:dyDescent="0.25">
      <c r="A294" s="5">
        <v>292</v>
      </c>
      <c r="B294" s="2" t="s">
        <v>218</v>
      </c>
      <c r="C294" s="13">
        <v>2013</v>
      </c>
      <c r="D294" s="12" t="s">
        <v>103</v>
      </c>
      <c r="E294" s="11" t="s">
        <v>42</v>
      </c>
      <c r="F294" s="10" t="s">
        <v>215</v>
      </c>
    </row>
    <row r="295" spans="1:6" ht="11.25" customHeight="1" x14ac:dyDescent="0.25">
      <c r="A295" s="5">
        <v>293</v>
      </c>
      <c r="B295" s="2" t="s">
        <v>218</v>
      </c>
      <c r="C295" s="13">
        <v>1993</v>
      </c>
      <c r="D295" s="12" t="s">
        <v>104</v>
      </c>
      <c r="E295" s="11" t="s">
        <v>42</v>
      </c>
      <c r="F295" s="10" t="s">
        <v>215</v>
      </c>
    </row>
    <row r="296" spans="1:6" ht="11.25" customHeight="1" x14ac:dyDescent="0.25">
      <c r="A296" s="5">
        <v>294</v>
      </c>
      <c r="B296" s="2" t="s">
        <v>252</v>
      </c>
      <c r="C296" s="13">
        <v>2008</v>
      </c>
      <c r="D296" s="12" t="s">
        <v>134</v>
      </c>
      <c r="E296" s="11" t="s">
        <v>42</v>
      </c>
      <c r="F296" s="10" t="s">
        <v>215</v>
      </c>
    </row>
    <row r="297" spans="1:6" ht="11.25" customHeight="1" x14ac:dyDescent="0.25">
      <c r="A297" s="5">
        <v>295</v>
      </c>
      <c r="B297" s="2" t="s">
        <v>36</v>
      </c>
      <c r="C297" s="11">
        <v>2021</v>
      </c>
      <c r="D297" s="12" t="s">
        <v>40</v>
      </c>
      <c r="E297" s="11" t="s">
        <v>42</v>
      </c>
      <c r="F297" s="10" t="s">
        <v>215</v>
      </c>
    </row>
    <row r="298" spans="1:6" ht="11.25" customHeight="1" x14ac:dyDescent="0.25">
      <c r="A298" s="5">
        <v>296</v>
      </c>
      <c r="B298" s="2" t="s">
        <v>36</v>
      </c>
      <c r="C298" s="11">
        <v>2021</v>
      </c>
      <c r="D298" s="12" t="s">
        <v>39</v>
      </c>
      <c r="E298" s="11" t="s">
        <v>42</v>
      </c>
      <c r="F298" s="10" t="s">
        <v>215</v>
      </c>
    </row>
    <row r="299" spans="1:6" ht="11.25" customHeight="1" x14ac:dyDescent="0.25">
      <c r="A299" s="5">
        <v>297</v>
      </c>
      <c r="B299" s="2" t="s">
        <v>36</v>
      </c>
      <c r="C299" s="13">
        <v>2010</v>
      </c>
      <c r="D299" s="12" t="s">
        <v>38</v>
      </c>
      <c r="E299" s="11" t="s">
        <v>42</v>
      </c>
      <c r="F299" s="10" t="s">
        <v>215</v>
      </c>
    </row>
    <row r="300" spans="1:6" ht="11.25" customHeight="1" x14ac:dyDescent="0.25">
      <c r="A300" s="5">
        <v>298</v>
      </c>
      <c r="B300" s="2" t="s">
        <v>220</v>
      </c>
      <c r="C300" s="13">
        <v>2020</v>
      </c>
      <c r="D300" s="12" t="s">
        <v>66</v>
      </c>
      <c r="E300" s="11" t="s">
        <v>42</v>
      </c>
      <c r="F300" s="10" t="s">
        <v>215</v>
      </c>
    </row>
    <row r="301" spans="1:6" ht="11.25" customHeight="1" x14ac:dyDescent="0.25">
      <c r="A301" s="5">
        <v>299</v>
      </c>
      <c r="B301" s="2" t="s">
        <v>219</v>
      </c>
      <c r="C301" s="11">
        <v>1972</v>
      </c>
      <c r="D301" s="14" t="s">
        <v>68</v>
      </c>
      <c r="E301" s="11" t="s">
        <v>42</v>
      </c>
      <c r="F301" s="10" t="s">
        <v>215</v>
      </c>
    </row>
    <row r="302" spans="1:6" ht="11.25" customHeight="1" x14ac:dyDescent="0.25">
      <c r="A302" s="5">
        <v>300</v>
      </c>
      <c r="B302" s="2" t="s">
        <v>219</v>
      </c>
      <c r="C302" s="11">
        <v>1964</v>
      </c>
      <c r="D302" s="14" t="s">
        <v>105</v>
      </c>
      <c r="E302" s="11" t="s">
        <v>42</v>
      </c>
      <c r="F302" s="10" t="s">
        <v>215</v>
      </c>
    </row>
    <row r="303" spans="1:6" ht="11.25" customHeight="1" x14ac:dyDescent="0.25">
      <c r="A303" s="5">
        <v>301</v>
      </c>
      <c r="B303" s="2" t="s">
        <v>249</v>
      </c>
      <c r="C303" s="13">
        <v>1979</v>
      </c>
      <c r="D303" s="12" t="s">
        <v>32</v>
      </c>
      <c r="E303" s="11" t="s">
        <v>42</v>
      </c>
      <c r="F303" s="10" t="s">
        <v>215</v>
      </c>
    </row>
    <row r="304" spans="1:6" ht="11.25" customHeight="1" x14ac:dyDescent="0.25">
      <c r="A304" s="5">
        <v>302</v>
      </c>
      <c r="B304" s="2" t="s">
        <v>258</v>
      </c>
      <c r="C304" s="13">
        <v>2017</v>
      </c>
      <c r="D304" s="12" t="s">
        <v>150</v>
      </c>
      <c r="E304" s="11" t="s">
        <v>42</v>
      </c>
      <c r="F304" s="10" t="s">
        <v>216</v>
      </c>
    </row>
    <row r="305" spans="1:6" ht="11.25" customHeight="1" x14ac:dyDescent="0.25">
      <c r="A305" s="5">
        <v>303</v>
      </c>
      <c r="B305" s="2" t="s">
        <v>254</v>
      </c>
      <c r="C305" s="13">
        <v>1997</v>
      </c>
      <c r="D305" s="12" t="s">
        <v>143</v>
      </c>
      <c r="E305" s="11" t="s">
        <v>42</v>
      </c>
      <c r="F305" s="10" t="s">
        <v>215</v>
      </c>
    </row>
    <row r="306" spans="1:6" ht="11.25" customHeight="1" x14ac:dyDescent="0.25">
      <c r="A306" s="5">
        <v>304</v>
      </c>
      <c r="B306" s="2" t="s">
        <v>56</v>
      </c>
      <c r="C306" s="13">
        <v>2020</v>
      </c>
      <c r="D306" s="12" t="s">
        <v>92</v>
      </c>
      <c r="E306" s="13" t="s">
        <v>42</v>
      </c>
      <c r="F306" s="10" t="s">
        <v>215</v>
      </c>
    </row>
    <row r="307" spans="1:6" ht="11.25" customHeight="1" x14ac:dyDescent="0.25">
      <c r="A307" s="5">
        <v>305</v>
      </c>
      <c r="B307" s="2" t="s">
        <v>55</v>
      </c>
      <c r="C307" s="13">
        <v>2004</v>
      </c>
      <c r="D307" s="12" t="s">
        <v>75</v>
      </c>
      <c r="E307" s="13" t="s">
        <v>42</v>
      </c>
      <c r="F307" s="10" t="s">
        <v>215</v>
      </c>
    </row>
    <row r="308" spans="1:6" ht="11.25" customHeight="1" x14ac:dyDescent="0.25">
      <c r="A308" s="5">
        <v>306</v>
      </c>
      <c r="B308" s="2" t="s">
        <v>250</v>
      </c>
      <c r="C308" s="11" t="s">
        <v>2</v>
      </c>
      <c r="D308" s="12" t="s">
        <v>131</v>
      </c>
      <c r="E308" s="11" t="s">
        <v>42</v>
      </c>
      <c r="F308" s="10" t="s">
        <v>215</v>
      </c>
    </row>
    <row r="309" spans="1:6" ht="11.25" customHeight="1" x14ac:dyDescent="0.25">
      <c r="A309" s="5">
        <v>307</v>
      </c>
      <c r="B309" s="2" t="s">
        <v>250</v>
      </c>
      <c r="C309" s="13">
        <v>1990</v>
      </c>
      <c r="D309" s="12" t="s">
        <v>130</v>
      </c>
      <c r="E309" s="11" t="s">
        <v>42</v>
      </c>
      <c r="F309" s="10" t="s">
        <v>215</v>
      </c>
    </row>
    <row r="310" spans="1:6" ht="11.25" customHeight="1" x14ac:dyDescent="0.25">
      <c r="A310" s="5">
        <v>308</v>
      </c>
      <c r="B310" s="2" t="s">
        <v>222</v>
      </c>
      <c r="C310" s="13">
        <v>2012</v>
      </c>
      <c r="D310" s="12" t="s">
        <v>141</v>
      </c>
      <c r="E310" s="11" t="s">
        <v>42</v>
      </c>
      <c r="F310" s="10" t="s">
        <v>215</v>
      </c>
    </row>
    <row r="311" spans="1:6" ht="11.25" customHeight="1" x14ac:dyDescent="0.25">
      <c r="A311" s="5">
        <v>309</v>
      </c>
      <c r="B311" s="2" t="s">
        <v>222</v>
      </c>
      <c r="C311" s="13">
        <v>2003</v>
      </c>
      <c r="D311" s="12" t="s">
        <v>142</v>
      </c>
      <c r="E311" s="11" t="s">
        <v>42</v>
      </c>
      <c r="F311" s="10" t="s">
        <v>215</v>
      </c>
    </row>
    <row r="312" spans="1:6" ht="11.25" customHeight="1" x14ac:dyDescent="0.25">
      <c r="A312" s="5">
        <v>310</v>
      </c>
      <c r="B312" s="2" t="s">
        <v>222</v>
      </c>
      <c r="C312" s="13">
        <v>2003</v>
      </c>
      <c r="D312" s="12" t="s">
        <v>70</v>
      </c>
      <c r="E312" s="11" t="s">
        <v>42</v>
      </c>
      <c r="F312" s="10" t="s">
        <v>215</v>
      </c>
    </row>
    <row r="313" spans="1:6" ht="11.25" customHeight="1" x14ac:dyDescent="0.25">
      <c r="A313" s="5">
        <v>311</v>
      </c>
      <c r="B313" s="2" t="s">
        <v>1051</v>
      </c>
      <c r="C313" s="1">
        <v>2010</v>
      </c>
      <c r="D313" s="6" t="s">
        <v>1047</v>
      </c>
      <c r="E313" s="11" t="s">
        <v>42</v>
      </c>
      <c r="F313" s="10" t="s">
        <v>215</v>
      </c>
    </row>
    <row r="314" spans="1:6" ht="11.25" customHeight="1" x14ac:dyDescent="0.25">
      <c r="A314" s="5">
        <v>312</v>
      </c>
      <c r="B314" s="2" t="s">
        <v>221</v>
      </c>
      <c r="C314" s="13">
        <v>1991</v>
      </c>
      <c r="D314" s="12" t="s">
        <v>123</v>
      </c>
      <c r="E314" s="11" t="s">
        <v>42</v>
      </c>
      <c r="F314" s="10" t="s">
        <v>215</v>
      </c>
    </row>
    <row r="315" spans="1:6" ht="11.25" customHeight="1" x14ac:dyDescent="0.25">
      <c r="A315" s="5">
        <v>313</v>
      </c>
      <c r="B315" s="2" t="s">
        <v>248</v>
      </c>
      <c r="C315" s="13">
        <v>2014</v>
      </c>
      <c r="D315" s="12" t="s">
        <v>113</v>
      </c>
      <c r="E315" s="11" t="s">
        <v>42</v>
      </c>
      <c r="F315" s="10" t="s">
        <v>215</v>
      </c>
    </row>
    <row r="316" spans="1:6" ht="11.25" customHeight="1" x14ac:dyDescent="0.25">
      <c r="A316" s="5">
        <v>314</v>
      </c>
      <c r="B316" s="2" t="s">
        <v>248</v>
      </c>
      <c r="C316" s="13">
        <v>1959</v>
      </c>
      <c r="D316" s="12" t="s">
        <v>49</v>
      </c>
      <c r="E316" s="11" t="s">
        <v>42</v>
      </c>
      <c r="F316" s="10" t="s">
        <v>215</v>
      </c>
    </row>
    <row r="317" spans="1:6" ht="11.25" customHeight="1" x14ac:dyDescent="0.25">
      <c r="A317" s="5">
        <v>315</v>
      </c>
      <c r="B317" s="2" t="s">
        <v>19</v>
      </c>
      <c r="C317" s="11" t="s">
        <v>2</v>
      </c>
      <c r="D317" s="12" t="s">
        <v>35</v>
      </c>
      <c r="E317" s="11" t="s">
        <v>42</v>
      </c>
      <c r="F317" s="10" t="s">
        <v>215</v>
      </c>
    </row>
    <row r="318" spans="1:6" ht="11.25" customHeight="1" x14ac:dyDescent="0.25">
      <c r="A318" s="5">
        <v>316</v>
      </c>
      <c r="B318" s="2" t="s">
        <v>19</v>
      </c>
      <c r="C318" s="11" t="s">
        <v>2</v>
      </c>
      <c r="D318" s="12" t="s">
        <v>97</v>
      </c>
      <c r="E318" s="11" t="s">
        <v>42</v>
      </c>
      <c r="F318" s="10" t="s">
        <v>215</v>
      </c>
    </row>
    <row r="319" spans="1:6" ht="11.25" customHeight="1" x14ac:dyDescent="0.25">
      <c r="A319" s="5">
        <v>317</v>
      </c>
      <c r="B319" s="2" t="s">
        <v>19</v>
      </c>
      <c r="C319" s="13">
        <v>2016</v>
      </c>
      <c r="D319" s="12" t="s">
        <v>102</v>
      </c>
      <c r="E319" s="11" t="s">
        <v>42</v>
      </c>
      <c r="F319" s="10" t="s">
        <v>215</v>
      </c>
    </row>
    <row r="320" spans="1:6" ht="11.25" customHeight="1" x14ac:dyDescent="0.25">
      <c r="A320" s="5">
        <v>318</v>
      </c>
      <c r="B320" s="2" t="s">
        <v>19</v>
      </c>
      <c r="C320" s="13">
        <v>1996</v>
      </c>
      <c r="D320" s="12" t="s">
        <v>98</v>
      </c>
      <c r="E320" s="11" t="s">
        <v>42</v>
      </c>
      <c r="F320" s="10" t="s">
        <v>215</v>
      </c>
    </row>
    <row r="321" spans="1:6" ht="11.25" customHeight="1" x14ac:dyDescent="0.25">
      <c r="A321" s="5">
        <v>319</v>
      </c>
      <c r="B321" s="10" t="s">
        <v>1110</v>
      </c>
      <c r="C321" s="13">
        <v>1998</v>
      </c>
      <c r="D321" s="12" t="s">
        <v>114</v>
      </c>
      <c r="E321" s="11" t="s">
        <v>42</v>
      </c>
      <c r="F321" s="10" t="s">
        <v>215</v>
      </c>
    </row>
    <row r="322" spans="1:6" ht="11.25" customHeight="1" x14ac:dyDescent="0.25">
      <c r="A322" s="5">
        <v>320</v>
      </c>
      <c r="B322" s="10" t="s">
        <v>1110</v>
      </c>
      <c r="C322" s="13">
        <v>1992</v>
      </c>
      <c r="D322" s="12" t="s">
        <v>115</v>
      </c>
      <c r="E322" s="11" t="s">
        <v>42</v>
      </c>
      <c r="F322" s="10" t="s">
        <v>215</v>
      </c>
    </row>
    <row r="323" spans="1:6" ht="11.25" customHeight="1" x14ac:dyDescent="0.25">
      <c r="A323" s="5">
        <v>321</v>
      </c>
      <c r="B323" s="10" t="s">
        <v>1110</v>
      </c>
      <c r="C323" s="13">
        <v>1962</v>
      </c>
      <c r="D323" s="12" t="s">
        <v>116</v>
      </c>
      <c r="E323" s="11" t="s">
        <v>42</v>
      </c>
      <c r="F323" s="10" t="s">
        <v>215</v>
      </c>
    </row>
    <row r="324" spans="1:6" ht="11.25" customHeight="1" x14ac:dyDescent="0.25">
      <c r="A324" s="5">
        <v>322</v>
      </c>
      <c r="B324" s="10" t="s">
        <v>1111</v>
      </c>
      <c r="C324" s="13">
        <v>1959</v>
      </c>
      <c r="D324" s="12" t="s">
        <v>117</v>
      </c>
      <c r="E324" s="11" t="s">
        <v>42</v>
      </c>
      <c r="F324" s="10" t="s">
        <v>215</v>
      </c>
    </row>
    <row r="325" spans="1:6" ht="11.25" customHeight="1" x14ac:dyDescent="0.25">
      <c r="A325" s="5">
        <v>323</v>
      </c>
      <c r="B325" s="10" t="s">
        <v>1112</v>
      </c>
      <c r="C325" s="13">
        <v>2015</v>
      </c>
      <c r="D325" s="12" t="s">
        <v>120</v>
      </c>
      <c r="E325" s="11" t="s">
        <v>42</v>
      </c>
      <c r="F325" s="10" t="s">
        <v>215</v>
      </c>
    </row>
    <row r="326" spans="1:6" ht="11.25" customHeight="1" x14ac:dyDescent="0.25">
      <c r="A326" s="5">
        <v>324</v>
      </c>
      <c r="B326" s="10" t="s">
        <v>1112</v>
      </c>
      <c r="C326" s="13">
        <v>2013</v>
      </c>
      <c r="D326" s="12" t="s">
        <v>119</v>
      </c>
      <c r="E326" s="11" t="s">
        <v>42</v>
      </c>
      <c r="F326" s="10" t="s">
        <v>215</v>
      </c>
    </row>
    <row r="327" spans="1:6" ht="11.25" customHeight="1" x14ac:dyDescent="0.25">
      <c r="A327" s="5">
        <v>325</v>
      </c>
      <c r="B327" s="10" t="s">
        <v>1112</v>
      </c>
      <c r="C327" s="13">
        <v>1993</v>
      </c>
      <c r="D327" s="12" t="s">
        <v>118</v>
      </c>
      <c r="E327" s="11" t="s">
        <v>42</v>
      </c>
      <c r="F327" s="10" t="s">
        <v>215</v>
      </c>
    </row>
    <row r="328" spans="1:6" ht="11.25" customHeight="1" x14ac:dyDescent="0.25">
      <c r="A328" s="5">
        <v>326</v>
      </c>
      <c r="B328" s="10" t="s">
        <v>1113</v>
      </c>
      <c r="C328" s="13">
        <v>1999</v>
      </c>
      <c r="D328" s="12" t="s">
        <v>136</v>
      </c>
      <c r="E328" s="11" t="s">
        <v>42</v>
      </c>
      <c r="F328" s="10" t="s">
        <v>215</v>
      </c>
    </row>
    <row r="329" spans="1:6" ht="11.25" customHeight="1" x14ac:dyDescent="0.25">
      <c r="A329" s="5">
        <v>327</v>
      </c>
      <c r="B329" s="10" t="s">
        <v>1113</v>
      </c>
      <c r="C329" s="13">
        <v>1995</v>
      </c>
      <c r="D329" s="12" t="s">
        <v>137</v>
      </c>
      <c r="E329" s="11" t="s">
        <v>42</v>
      </c>
      <c r="F329" s="10" t="s">
        <v>215</v>
      </c>
    </row>
    <row r="330" spans="1:6" ht="11.25" customHeight="1" x14ac:dyDescent="0.25">
      <c r="A330" s="5">
        <v>328</v>
      </c>
      <c r="B330" s="10" t="s">
        <v>1113</v>
      </c>
      <c r="C330" s="13">
        <v>1959</v>
      </c>
      <c r="D330" s="12" t="s">
        <v>117</v>
      </c>
      <c r="E330" s="11" t="s">
        <v>42</v>
      </c>
      <c r="F330" s="10" t="s">
        <v>215</v>
      </c>
    </row>
    <row r="331" spans="1:6" ht="11.25" customHeight="1" x14ac:dyDescent="0.25">
      <c r="A331" s="5">
        <v>329</v>
      </c>
      <c r="B331" s="10" t="s">
        <v>251</v>
      </c>
      <c r="C331" s="11" t="s">
        <v>2</v>
      </c>
      <c r="D331" s="12" t="s">
        <v>133</v>
      </c>
      <c r="E331" s="11" t="s">
        <v>42</v>
      </c>
      <c r="F331" s="10" t="s">
        <v>215</v>
      </c>
    </row>
    <row r="332" spans="1:6" ht="11.25" customHeight="1" x14ac:dyDescent="0.25">
      <c r="A332" s="5">
        <v>330</v>
      </c>
      <c r="B332" s="10" t="s">
        <v>1114</v>
      </c>
      <c r="C332" s="13">
        <v>2020</v>
      </c>
      <c r="D332" s="12" t="s">
        <v>65</v>
      </c>
      <c r="E332" s="11" t="s">
        <v>42</v>
      </c>
      <c r="F332" s="10" t="s">
        <v>215</v>
      </c>
    </row>
    <row r="333" spans="1:6" ht="11.25" customHeight="1" x14ac:dyDescent="0.25">
      <c r="A333" s="5">
        <v>331</v>
      </c>
      <c r="B333" s="10" t="s">
        <v>1114</v>
      </c>
      <c r="C333" s="13">
        <v>2020</v>
      </c>
      <c r="D333" s="12" t="s">
        <v>64</v>
      </c>
      <c r="E333" s="11" t="s">
        <v>42</v>
      </c>
      <c r="F333" s="10" t="s">
        <v>215</v>
      </c>
    </row>
    <row r="334" spans="1:6" ht="11.25" customHeight="1" x14ac:dyDescent="0.25">
      <c r="A334" s="5">
        <v>332</v>
      </c>
      <c r="B334" s="10" t="s">
        <v>246</v>
      </c>
      <c r="C334" s="11" t="s">
        <v>2</v>
      </c>
      <c r="D334" s="12" t="s">
        <v>50</v>
      </c>
      <c r="E334" s="11" t="s">
        <v>42</v>
      </c>
      <c r="F334" s="10" t="s">
        <v>215</v>
      </c>
    </row>
    <row r="335" spans="1:6" ht="11.25" customHeight="1" x14ac:dyDescent="0.25">
      <c r="A335" s="5">
        <v>333</v>
      </c>
      <c r="B335" s="10" t="s">
        <v>1115</v>
      </c>
      <c r="C335" s="13">
        <v>2013</v>
      </c>
      <c r="D335" s="12" t="s">
        <v>96</v>
      </c>
      <c r="E335" s="11" t="s">
        <v>42</v>
      </c>
      <c r="F335" s="10" t="s">
        <v>215</v>
      </c>
    </row>
    <row r="336" spans="1:6" ht="11.25" customHeight="1" x14ac:dyDescent="0.25">
      <c r="A336" s="5">
        <v>334</v>
      </c>
      <c r="B336" s="10" t="s">
        <v>1115</v>
      </c>
      <c r="C336" s="13">
        <v>2008</v>
      </c>
      <c r="D336" s="12" t="s">
        <v>93</v>
      </c>
      <c r="E336" s="11" t="s">
        <v>42</v>
      </c>
      <c r="F336" s="10" t="s">
        <v>215</v>
      </c>
    </row>
    <row r="337" spans="1:7" ht="11.25" customHeight="1" x14ac:dyDescent="0.25">
      <c r="A337" s="5">
        <v>335</v>
      </c>
      <c r="B337" s="10" t="s">
        <v>1115</v>
      </c>
      <c r="C337" s="13">
        <v>1981</v>
      </c>
      <c r="D337" s="12" t="s">
        <v>94</v>
      </c>
      <c r="E337" s="11" t="s">
        <v>42</v>
      </c>
      <c r="F337" s="10" t="s">
        <v>215</v>
      </c>
    </row>
    <row r="338" spans="1:7" ht="11.25" customHeight="1" x14ac:dyDescent="0.25">
      <c r="A338" s="5">
        <v>336</v>
      </c>
      <c r="B338" s="10" t="s">
        <v>1115</v>
      </c>
      <c r="C338" s="13">
        <v>1934</v>
      </c>
      <c r="D338" s="12" t="s">
        <v>95</v>
      </c>
      <c r="E338" s="11" t="s">
        <v>42</v>
      </c>
      <c r="F338" s="10" t="s">
        <v>215</v>
      </c>
    </row>
    <row r="339" spans="1:7" ht="11.25" customHeight="1" x14ac:dyDescent="0.25">
      <c r="A339" s="5">
        <v>337</v>
      </c>
      <c r="B339" s="10" t="s">
        <v>1116</v>
      </c>
      <c r="C339" s="13">
        <v>2014</v>
      </c>
      <c r="D339" s="12" t="s">
        <v>107</v>
      </c>
      <c r="E339" s="11" t="s">
        <v>42</v>
      </c>
      <c r="F339" s="10" t="s">
        <v>215</v>
      </c>
    </row>
    <row r="340" spans="1:7" ht="11.25" customHeight="1" x14ac:dyDescent="0.25">
      <c r="A340" s="5">
        <v>338</v>
      </c>
      <c r="B340" s="2" t="s">
        <v>1117</v>
      </c>
      <c r="C340" s="100">
        <v>2019</v>
      </c>
      <c r="D340" s="102" t="s">
        <v>1101</v>
      </c>
      <c r="E340" s="100" t="s">
        <v>42</v>
      </c>
      <c r="F340" s="103" t="s">
        <v>983</v>
      </c>
      <c r="G340" s="101"/>
    </row>
    <row r="341" spans="1:7" ht="11.25" customHeight="1" x14ac:dyDescent="0.25">
      <c r="A341" s="5">
        <v>339</v>
      </c>
      <c r="B341" s="2" t="s">
        <v>1117</v>
      </c>
      <c r="C341" s="100">
        <v>2018</v>
      </c>
      <c r="D341" s="102" t="s">
        <v>1102</v>
      </c>
      <c r="E341" s="100" t="s">
        <v>42</v>
      </c>
      <c r="F341" s="103" t="s">
        <v>983</v>
      </c>
      <c r="G341" s="101"/>
    </row>
    <row r="342" spans="1:7" ht="11.25" customHeight="1" x14ac:dyDescent="0.25">
      <c r="A342" s="5">
        <v>340</v>
      </c>
      <c r="B342" s="2" t="s">
        <v>1117</v>
      </c>
      <c r="C342" s="100">
        <v>2016</v>
      </c>
      <c r="D342" s="102" t="s">
        <v>1103</v>
      </c>
      <c r="E342" s="100" t="s">
        <v>42</v>
      </c>
      <c r="F342" s="103" t="s">
        <v>983</v>
      </c>
      <c r="G342" s="101"/>
    </row>
    <row r="343" spans="1:7" ht="11.25" customHeight="1" x14ac:dyDescent="0.25">
      <c r="A343" s="5">
        <v>341</v>
      </c>
      <c r="B343" s="2" t="s">
        <v>1117</v>
      </c>
      <c r="C343" s="100">
        <v>2014</v>
      </c>
      <c r="D343" s="102" t="s">
        <v>1104</v>
      </c>
      <c r="E343" s="100" t="s">
        <v>42</v>
      </c>
      <c r="F343" s="103" t="s">
        <v>983</v>
      </c>
      <c r="G343" s="101"/>
    </row>
    <row r="344" spans="1:7" ht="11.25" customHeight="1" x14ac:dyDescent="0.25">
      <c r="A344" s="5">
        <v>342</v>
      </c>
      <c r="B344" s="10" t="s">
        <v>1118</v>
      </c>
      <c r="C344" s="13">
        <v>2013</v>
      </c>
      <c r="D344" s="12" t="s">
        <v>74</v>
      </c>
      <c r="E344" s="11" t="s">
        <v>42</v>
      </c>
      <c r="F344" s="10" t="s">
        <v>215</v>
      </c>
    </row>
    <row r="345" spans="1:7" ht="11.25" customHeight="1" x14ac:dyDescent="0.25">
      <c r="A345" s="5">
        <v>343</v>
      </c>
      <c r="B345" s="10" t="s">
        <v>1118</v>
      </c>
      <c r="C345" s="13">
        <v>2010</v>
      </c>
      <c r="D345" s="12" t="s">
        <v>1109</v>
      </c>
      <c r="E345" s="11" t="s">
        <v>42</v>
      </c>
      <c r="F345" s="10" t="s">
        <v>215</v>
      </c>
    </row>
    <row r="346" spans="1:7" ht="11.25" customHeight="1" x14ac:dyDescent="0.25">
      <c r="A346" s="5">
        <v>344</v>
      </c>
      <c r="B346" s="10" t="s">
        <v>1118</v>
      </c>
      <c r="C346" s="13">
        <v>2007</v>
      </c>
      <c r="D346" s="12" t="s">
        <v>73</v>
      </c>
      <c r="E346" s="11" t="s">
        <v>42</v>
      </c>
      <c r="F346" s="10" t="s">
        <v>215</v>
      </c>
    </row>
    <row r="347" spans="1:7" ht="11.25" customHeight="1" x14ac:dyDescent="0.25">
      <c r="A347" s="5">
        <v>345</v>
      </c>
      <c r="B347" s="10" t="s">
        <v>1119</v>
      </c>
      <c r="C347" s="13">
        <v>2016</v>
      </c>
      <c r="D347" s="12" t="s">
        <v>51</v>
      </c>
      <c r="E347" s="11" t="s">
        <v>42</v>
      </c>
      <c r="F347" s="10" t="s">
        <v>215</v>
      </c>
    </row>
    <row r="348" spans="1:7" ht="11.25" customHeight="1" x14ac:dyDescent="0.25">
      <c r="A348" s="5">
        <v>346</v>
      </c>
      <c r="B348" s="10" t="s">
        <v>1120</v>
      </c>
      <c r="C348" s="13">
        <v>2019</v>
      </c>
      <c r="D348" s="12" t="s">
        <v>108</v>
      </c>
      <c r="E348" s="11" t="s">
        <v>42</v>
      </c>
      <c r="F348" s="10" t="s">
        <v>215</v>
      </c>
    </row>
    <row r="349" spans="1:7" ht="11.25" customHeight="1" x14ac:dyDescent="0.25">
      <c r="A349" s="5">
        <v>347</v>
      </c>
      <c r="B349" s="10" t="s">
        <v>1121</v>
      </c>
      <c r="C349" s="1">
        <v>2019</v>
      </c>
      <c r="D349" s="6" t="s">
        <v>1044</v>
      </c>
      <c r="E349" s="11" t="s">
        <v>42</v>
      </c>
      <c r="F349" s="10" t="s">
        <v>215</v>
      </c>
    </row>
    <row r="350" spans="1:7" ht="11.25" customHeight="1" x14ac:dyDescent="0.25">
      <c r="A350" s="5">
        <v>348</v>
      </c>
      <c r="B350" s="10" t="s">
        <v>1121</v>
      </c>
      <c r="C350" s="1">
        <v>2019</v>
      </c>
      <c r="D350" s="6" t="s">
        <v>1045</v>
      </c>
      <c r="E350" s="11" t="s">
        <v>42</v>
      </c>
      <c r="F350" s="10" t="s">
        <v>215</v>
      </c>
    </row>
    <row r="351" spans="1:7" ht="11.25" customHeight="1" x14ac:dyDescent="0.25">
      <c r="A351" s="5">
        <v>349</v>
      </c>
      <c r="B351" s="10" t="s">
        <v>1121</v>
      </c>
      <c r="C351" s="1">
        <v>2017</v>
      </c>
      <c r="D351" s="6" t="s">
        <v>1048</v>
      </c>
      <c r="E351" s="11" t="s">
        <v>42</v>
      </c>
      <c r="F351" s="10" t="s">
        <v>215</v>
      </c>
    </row>
    <row r="352" spans="1:7" ht="11.25" customHeight="1" x14ac:dyDescent="0.25">
      <c r="A352" s="5">
        <v>350</v>
      </c>
      <c r="B352" s="10" t="s">
        <v>1121</v>
      </c>
      <c r="C352" s="1">
        <v>2017</v>
      </c>
      <c r="D352" s="6" t="s">
        <v>1049</v>
      </c>
      <c r="E352" s="11" t="s">
        <v>42</v>
      </c>
      <c r="F352" s="10" t="s">
        <v>215</v>
      </c>
    </row>
    <row r="353" spans="1:6" ht="11.25" customHeight="1" x14ac:dyDescent="0.25">
      <c r="A353" s="5">
        <v>351</v>
      </c>
      <c r="B353" s="10" t="s">
        <v>1121</v>
      </c>
      <c r="C353" s="1">
        <v>2017</v>
      </c>
      <c r="D353" s="6" t="s">
        <v>1050</v>
      </c>
      <c r="E353" s="11" t="s">
        <v>42</v>
      </c>
      <c r="F353" s="10" t="s">
        <v>215</v>
      </c>
    </row>
    <row r="354" spans="1:6" ht="11.25" customHeight="1" x14ac:dyDescent="0.25">
      <c r="A354" s="5">
        <v>352</v>
      </c>
      <c r="B354" s="10" t="s">
        <v>1121</v>
      </c>
      <c r="C354" s="1">
        <v>2008</v>
      </c>
      <c r="D354" s="6" t="s">
        <v>1043</v>
      </c>
      <c r="E354" s="11" t="s">
        <v>42</v>
      </c>
      <c r="F354" s="10" t="s">
        <v>215</v>
      </c>
    </row>
    <row r="355" spans="1:6" ht="11.25" customHeight="1" x14ac:dyDescent="0.25">
      <c r="A355" s="5">
        <v>353</v>
      </c>
      <c r="B355" s="10" t="s">
        <v>1122</v>
      </c>
      <c r="C355" s="13">
        <v>2022</v>
      </c>
      <c r="D355" s="12" t="s">
        <v>85</v>
      </c>
      <c r="E355" s="11" t="s">
        <v>42</v>
      </c>
      <c r="F355" s="10" t="s">
        <v>215</v>
      </c>
    </row>
    <row r="356" spans="1:6" ht="11.25" customHeight="1" x14ac:dyDescent="0.25">
      <c r="A356" s="5">
        <v>354</v>
      </c>
      <c r="B356" s="10" t="s">
        <v>1122</v>
      </c>
      <c r="C356" s="13">
        <v>2021</v>
      </c>
      <c r="D356" s="12" t="s">
        <v>83</v>
      </c>
      <c r="E356" s="11" t="s">
        <v>42</v>
      </c>
      <c r="F356" s="10" t="s">
        <v>215</v>
      </c>
    </row>
    <row r="357" spans="1:6" ht="11.25" customHeight="1" x14ac:dyDescent="0.25">
      <c r="A357" s="5">
        <v>355</v>
      </c>
      <c r="B357" s="10" t="s">
        <v>1122</v>
      </c>
      <c r="C357" s="13">
        <v>2021</v>
      </c>
      <c r="D357" s="12" t="s">
        <v>67</v>
      </c>
      <c r="E357" s="11" t="s">
        <v>42</v>
      </c>
      <c r="F357" s="10" t="s">
        <v>215</v>
      </c>
    </row>
    <row r="358" spans="1:6" ht="11.25" customHeight="1" x14ac:dyDescent="0.25">
      <c r="A358" s="5">
        <v>356</v>
      </c>
      <c r="B358" s="10" t="s">
        <v>1122</v>
      </c>
      <c r="C358" s="13">
        <v>2020</v>
      </c>
      <c r="D358" s="12" t="s">
        <v>84</v>
      </c>
      <c r="E358" s="11" t="s">
        <v>42</v>
      </c>
      <c r="F358" s="10" t="s">
        <v>215</v>
      </c>
    </row>
    <row r="359" spans="1:6" ht="11.25" customHeight="1" x14ac:dyDescent="0.25">
      <c r="A359" s="5">
        <v>357</v>
      </c>
      <c r="B359" s="10" t="s">
        <v>1122</v>
      </c>
      <c r="C359" s="13">
        <v>2020</v>
      </c>
      <c r="D359" s="12" t="s">
        <v>86</v>
      </c>
      <c r="E359" s="11" t="s">
        <v>42</v>
      </c>
      <c r="F359" s="10" t="s">
        <v>215</v>
      </c>
    </row>
    <row r="360" spans="1:6" ht="11.25" customHeight="1" x14ac:dyDescent="0.25">
      <c r="A360" s="5">
        <v>358</v>
      </c>
      <c r="B360" s="10" t="s">
        <v>1122</v>
      </c>
      <c r="C360" s="13">
        <v>2020</v>
      </c>
      <c r="D360" s="12" t="s">
        <v>87</v>
      </c>
      <c r="E360" s="13" t="s">
        <v>42</v>
      </c>
      <c r="F360" s="10" t="s">
        <v>215</v>
      </c>
    </row>
    <row r="361" spans="1:6" ht="11.25" customHeight="1" x14ac:dyDescent="0.25">
      <c r="A361" s="5">
        <v>359</v>
      </c>
      <c r="B361" s="10" t="s">
        <v>1122</v>
      </c>
      <c r="C361" s="11">
        <v>2018</v>
      </c>
      <c r="D361" s="12" t="s">
        <v>479</v>
      </c>
      <c r="E361" s="11" t="s">
        <v>42</v>
      </c>
      <c r="F361" s="10" t="s">
        <v>215</v>
      </c>
    </row>
    <row r="362" spans="1:6" ht="11.25" customHeight="1" x14ac:dyDescent="0.25">
      <c r="A362" s="5">
        <v>360</v>
      </c>
      <c r="B362" s="10" t="s">
        <v>1122</v>
      </c>
      <c r="C362" s="13">
        <v>2018</v>
      </c>
      <c r="D362" s="12" t="s">
        <v>1108</v>
      </c>
      <c r="E362" s="11" t="s">
        <v>42</v>
      </c>
      <c r="F362" s="10" t="s">
        <v>215</v>
      </c>
    </row>
    <row r="363" spans="1:6" ht="11.25" customHeight="1" x14ac:dyDescent="0.25">
      <c r="A363" s="5">
        <v>361</v>
      </c>
      <c r="B363" s="10" t="s">
        <v>1122</v>
      </c>
      <c r="C363" s="13">
        <v>2018</v>
      </c>
      <c r="D363" s="12" t="s">
        <v>90</v>
      </c>
      <c r="E363" s="13" t="s">
        <v>42</v>
      </c>
      <c r="F363" s="10" t="s">
        <v>215</v>
      </c>
    </row>
    <row r="364" spans="1:6" ht="11.25" customHeight="1" x14ac:dyDescent="0.25">
      <c r="A364" s="5">
        <v>362</v>
      </c>
      <c r="B364" s="10" t="s">
        <v>1122</v>
      </c>
      <c r="C364" s="13">
        <v>2017</v>
      </c>
      <c r="D364" s="12" t="s">
        <v>89</v>
      </c>
      <c r="E364" s="13" t="s">
        <v>42</v>
      </c>
      <c r="F364" s="10" t="s">
        <v>215</v>
      </c>
    </row>
    <row r="365" spans="1:6" ht="11.25" customHeight="1" x14ac:dyDescent="0.25">
      <c r="A365" s="5">
        <v>363</v>
      </c>
      <c r="B365" s="10" t="s">
        <v>1122</v>
      </c>
      <c r="C365" s="13">
        <v>2015</v>
      </c>
      <c r="D365" s="12" t="s">
        <v>76</v>
      </c>
      <c r="E365" s="11" t="s">
        <v>42</v>
      </c>
      <c r="F365" s="10" t="s">
        <v>215</v>
      </c>
    </row>
    <row r="366" spans="1:6" ht="11.25" customHeight="1" x14ac:dyDescent="0.25">
      <c r="A366" s="5">
        <v>364</v>
      </c>
      <c r="B366" s="10" t="s">
        <v>1122</v>
      </c>
      <c r="C366" s="13">
        <v>2015</v>
      </c>
      <c r="D366" s="12" t="s">
        <v>82</v>
      </c>
      <c r="E366" s="11" t="s">
        <v>42</v>
      </c>
      <c r="F366" s="10" t="s">
        <v>215</v>
      </c>
    </row>
    <row r="367" spans="1:6" ht="11.25" customHeight="1" x14ac:dyDescent="0.25">
      <c r="A367" s="5">
        <v>365</v>
      </c>
      <c r="B367" s="10" t="s">
        <v>1122</v>
      </c>
      <c r="C367" s="13">
        <v>2014</v>
      </c>
      <c r="D367" s="12" t="s">
        <v>88</v>
      </c>
      <c r="E367" s="11" t="s">
        <v>42</v>
      </c>
      <c r="F367" s="10" t="s">
        <v>215</v>
      </c>
    </row>
    <row r="368" spans="1:6" ht="11.25" customHeight="1" x14ac:dyDescent="0.25">
      <c r="A368" s="5">
        <v>366</v>
      </c>
      <c r="B368" s="10" t="s">
        <v>1122</v>
      </c>
      <c r="C368" s="13">
        <v>2013</v>
      </c>
      <c r="D368" s="12" t="s">
        <v>81</v>
      </c>
      <c r="E368" s="11" t="s">
        <v>42</v>
      </c>
      <c r="F368" s="10" t="s">
        <v>215</v>
      </c>
    </row>
    <row r="369" spans="1:6" ht="11.25" customHeight="1" x14ac:dyDescent="0.25">
      <c r="A369" s="5">
        <v>367</v>
      </c>
      <c r="B369" s="10" t="s">
        <v>1122</v>
      </c>
      <c r="C369" s="13">
        <v>2013</v>
      </c>
      <c r="D369" s="12" t="s">
        <v>480</v>
      </c>
      <c r="E369" s="11" t="s">
        <v>42</v>
      </c>
      <c r="F369" s="10" t="s">
        <v>215</v>
      </c>
    </row>
    <row r="370" spans="1:6" ht="11.25" customHeight="1" x14ac:dyDescent="0.25">
      <c r="A370" s="5">
        <v>368</v>
      </c>
      <c r="B370" s="10" t="s">
        <v>1122</v>
      </c>
      <c r="C370" s="13">
        <v>2012</v>
      </c>
      <c r="D370" s="12" t="s">
        <v>77</v>
      </c>
      <c r="E370" s="11" t="s">
        <v>42</v>
      </c>
      <c r="F370" s="10" t="s">
        <v>215</v>
      </c>
    </row>
    <row r="371" spans="1:6" ht="11.25" customHeight="1" x14ac:dyDescent="0.25">
      <c r="A371" s="5">
        <v>369</v>
      </c>
      <c r="B371" s="10" t="s">
        <v>1122</v>
      </c>
      <c r="C371" s="1">
        <v>2012</v>
      </c>
      <c r="D371" s="6" t="s">
        <v>1055</v>
      </c>
      <c r="E371" s="11" t="s">
        <v>42</v>
      </c>
      <c r="F371" s="10" t="s">
        <v>215</v>
      </c>
    </row>
    <row r="372" spans="1:6" ht="11.25" customHeight="1" x14ac:dyDescent="0.25">
      <c r="A372" s="5">
        <v>370</v>
      </c>
      <c r="B372" s="10" t="s">
        <v>1122</v>
      </c>
      <c r="C372" s="13">
        <v>2009</v>
      </c>
      <c r="D372" s="12" t="s">
        <v>91</v>
      </c>
      <c r="E372" s="13" t="s">
        <v>42</v>
      </c>
      <c r="F372" s="10" t="s">
        <v>215</v>
      </c>
    </row>
    <row r="373" spans="1:6" ht="11.25" customHeight="1" x14ac:dyDescent="0.25">
      <c r="A373" s="5">
        <v>371</v>
      </c>
      <c r="B373" s="10" t="s">
        <v>1122</v>
      </c>
      <c r="C373" s="13">
        <v>2000</v>
      </c>
      <c r="D373" s="12" t="s">
        <v>80</v>
      </c>
      <c r="E373" s="11" t="s">
        <v>42</v>
      </c>
      <c r="F373" s="10" t="s">
        <v>215</v>
      </c>
    </row>
    <row r="374" spans="1:6" ht="11.25" customHeight="1" x14ac:dyDescent="0.25">
      <c r="A374" s="5">
        <v>372</v>
      </c>
      <c r="B374" s="10" t="s">
        <v>1122</v>
      </c>
      <c r="C374" s="13">
        <v>1999</v>
      </c>
      <c r="D374" s="12" t="s">
        <v>78</v>
      </c>
      <c r="E374" s="13" t="s">
        <v>42</v>
      </c>
      <c r="F374" s="10" t="s">
        <v>215</v>
      </c>
    </row>
    <row r="375" spans="1:6" ht="11.25" customHeight="1" x14ac:dyDescent="0.25">
      <c r="A375" s="5">
        <v>373</v>
      </c>
      <c r="B375" s="10" t="s">
        <v>1122</v>
      </c>
      <c r="C375" s="13">
        <v>1994</v>
      </c>
      <c r="D375" s="12" t="s">
        <v>79</v>
      </c>
      <c r="E375" s="13" t="s">
        <v>42</v>
      </c>
      <c r="F375" s="10" t="s">
        <v>215</v>
      </c>
    </row>
    <row r="376" spans="1:6" ht="11.25" customHeight="1" x14ac:dyDescent="0.25">
      <c r="A376" s="5">
        <v>374</v>
      </c>
      <c r="B376" s="118" t="s">
        <v>26</v>
      </c>
      <c r="C376" s="1">
        <v>2022</v>
      </c>
      <c r="D376" s="6" t="s">
        <v>1052</v>
      </c>
      <c r="E376" s="11" t="s">
        <v>42</v>
      </c>
      <c r="F376" s="10" t="s">
        <v>215</v>
      </c>
    </row>
    <row r="377" spans="1:6" ht="11.25" customHeight="1" x14ac:dyDescent="0.25">
      <c r="A377" s="5">
        <v>375</v>
      </c>
      <c r="B377" s="10" t="s">
        <v>1123</v>
      </c>
      <c r="C377" s="13">
        <v>2019</v>
      </c>
      <c r="D377" s="12" t="s">
        <v>106</v>
      </c>
      <c r="E377" s="11" t="s">
        <v>42</v>
      </c>
      <c r="F377" s="10" t="s">
        <v>215</v>
      </c>
    </row>
    <row r="378" spans="1:6" ht="11.25" customHeight="1" x14ac:dyDescent="0.25">
      <c r="A378" s="5">
        <v>376</v>
      </c>
      <c r="B378" s="10" t="s">
        <v>1124</v>
      </c>
      <c r="C378" s="13">
        <v>2009</v>
      </c>
      <c r="D378" s="12" t="s">
        <v>132</v>
      </c>
      <c r="E378" s="11" t="s">
        <v>42</v>
      </c>
      <c r="F378" s="10" t="s">
        <v>215</v>
      </c>
    </row>
    <row r="379" spans="1:6" ht="11.25" customHeight="1" x14ac:dyDescent="0.25">
      <c r="A379" s="5">
        <v>377</v>
      </c>
      <c r="B379" s="10" t="s">
        <v>1125</v>
      </c>
      <c r="C379" s="13">
        <v>1922</v>
      </c>
      <c r="D379" s="12" t="s">
        <v>135</v>
      </c>
      <c r="E379" s="11" t="s">
        <v>42</v>
      </c>
      <c r="F379" s="10" t="s">
        <v>215</v>
      </c>
    </row>
    <row r="380" spans="1:6" ht="11.25" customHeight="1" x14ac:dyDescent="0.25">
      <c r="A380" s="5">
        <v>378</v>
      </c>
      <c r="B380" s="10" t="s">
        <v>1126</v>
      </c>
      <c r="C380" s="13">
        <v>2017</v>
      </c>
      <c r="D380" s="12" t="s">
        <v>129</v>
      </c>
      <c r="E380" s="11" t="s">
        <v>42</v>
      </c>
      <c r="F380" s="10" t="s">
        <v>215</v>
      </c>
    </row>
    <row r="381" spans="1:6" ht="11.25" customHeight="1" x14ac:dyDescent="0.25">
      <c r="A381" s="5">
        <v>379</v>
      </c>
      <c r="B381" s="10" t="s">
        <v>1126</v>
      </c>
      <c r="C381" s="11">
        <v>2005</v>
      </c>
      <c r="D381" s="12" t="s">
        <v>124</v>
      </c>
      <c r="E381" s="11" t="s">
        <v>42</v>
      </c>
      <c r="F381" s="10" t="s">
        <v>215</v>
      </c>
    </row>
    <row r="382" spans="1:6" ht="11.25" customHeight="1" x14ac:dyDescent="0.25">
      <c r="A382" s="5">
        <v>380</v>
      </c>
      <c r="B382" s="10" t="s">
        <v>1126</v>
      </c>
      <c r="C382" s="13">
        <v>2002</v>
      </c>
      <c r="D382" s="12" t="s">
        <v>128</v>
      </c>
      <c r="E382" s="11" t="s">
        <v>42</v>
      </c>
      <c r="F382" s="10" t="s">
        <v>215</v>
      </c>
    </row>
    <row r="383" spans="1:6" ht="11.25" customHeight="1" x14ac:dyDescent="0.25">
      <c r="A383" s="5">
        <v>381</v>
      </c>
      <c r="B383" s="10" t="s">
        <v>1126</v>
      </c>
      <c r="C383" s="11">
        <v>1997</v>
      </c>
      <c r="D383" s="12" t="s">
        <v>125</v>
      </c>
      <c r="E383" s="11" t="s">
        <v>42</v>
      </c>
      <c r="F383" s="10" t="s">
        <v>215</v>
      </c>
    </row>
    <row r="384" spans="1:6" ht="11.25" customHeight="1" x14ac:dyDescent="0.25">
      <c r="A384" s="5">
        <v>382</v>
      </c>
      <c r="B384" s="10" t="s">
        <v>1126</v>
      </c>
      <c r="C384" s="13">
        <v>1980</v>
      </c>
      <c r="D384" s="12" t="s">
        <v>127</v>
      </c>
      <c r="E384" s="11" t="s">
        <v>42</v>
      </c>
      <c r="F384" s="10" t="s">
        <v>215</v>
      </c>
    </row>
    <row r="385" spans="1:7" ht="11.25" customHeight="1" x14ac:dyDescent="0.25">
      <c r="A385" s="5">
        <v>383</v>
      </c>
      <c r="B385" s="10" t="s">
        <v>1126</v>
      </c>
      <c r="C385" s="13">
        <v>1979</v>
      </c>
      <c r="D385" s="12" t="s">
        <v>126</v>
      </c>
      <c r="E385" s="11" t="s">
        <v>42</v>
      </c>
      <c r="F385" s="10" t="s">
        <v>215</v>
      </c>
    </row>
    <row r="386" spans="1:7" ht="11.25" customHeight="1" x14ac:dyDescent="0.25">
      <c r="A386" s="5">
        <v>384</v>
      </c>
      <c r="B386" s="10" t="s">
        <v>253</v>
      </c>
      <c r="C386" s="11" t="s">
        <v>2</v>
      </c>
      <c r="D386" s="12" t="s">
        <v>138</v>
      </c>
      <c r="E386" s="11" t="s">
        <v>42</v>
      </c>
      <c r="F386" s="10" t="s">
        <v>215</v>
      </c>
    </row>
    <row r="387" spans="1:7" ht="11.25" customHeight="1" x14ac:dyDescent="0.25">
      <c r="A387" s="5">
        <v>385</v>
      </c>
      <c r="B387" s="10" t="s">
        <v>253</v>
      </c>
      <c r="C387" s="11" t="s">
        <v>2</v>
      </c>
      <c r="D387" s="12" t="s">
        <v>139</v>
      </c>
      <c r="E387" s="11" t="s">
        <v>42</v>
      </c>
      <c r="F387" s="10" t="s">
        <v>215</v>
      </c>
    </row>
    <row r="388" spans="1:7" ht="11.25" customHeight="1" x14ac:dyDescent="0.25">
      <c r="A388" s="5">
        <v>386</v>
      </c>
      <c r="B388" s="10" t="s">
        <v>253</v>
      </c>
      <c r="C388" s="11" t="s">
        <v>2</v>
      </c>
      <c r="D388" s="12" t="s">
        <v>140</v>
      </c>
      <c r="E388" s="11" t="s">
        <v>42</v>
      </c>
      <c r="F388" s="10" t="s">
        <v>215</v>
      </c>
    </row>
    <row r="389" spans="1:7" ht="11.25" customHeight="1" x14ac:dyDescent="0.25">
      <c r="A389" s="5">
        <v>387</v>
      </c>
      <c r="B389" s="10" t="s">
        <v>1127</v>
      </c>
      <c r="C389" s="13">
        <v>2000</v>
      </c>
      <c r="D389" s="12" t="s">
        <v>69</v>
      </c>
      <c r="E389" s="11" t="s">
        <v>42</v>
      </c>
      <c r="F389" s="10" t="s">
        <v>215</v>
      </c>
    </row>
    <row r="390" spans="1:7" ht="11.25" customHeight="1" x14ac:dyDescent="0.25">
      <c r="A390" s="5">
        <v>388</v>
      </c>
      <c r="B390" s="10" t="s">
        <v>1128</v>
      </c>
      <c r="C390" s="13">
        <v>2018</v>
      </c>
      <c r="D390" s="12" t="s">
        <v>121</v>
      </c>
      <c r="E390" s="11" t="s">
        <v>42</v>
      </c>
      <c r="F390" s="10" t="s">
        <v>215</v>
      </c>
    </row>
    <row r="391" spans="1:7" ht="11.25" customHeight="1" x14ac:dyDescent="0.25">
      <c r="A391" s="5">
        <v>389</v>
      </c>
      <c r="B391" s="10" t="s">
        <v>1129</v>
      </c>
      <c r="C391" s="13">
        <v>1995</v>
      </c>
      <c r="D391" s="12" t="s">
        <v>122</v>
      </c>
      <c r="E391" s="13" t="s">
        <v>42</v>
      </c>
      <c r="F391" s="10" t="s">
        <v>215</v>
      </c>
    </row>
    <row r="392" spans="1:7" ht="11.25" customHeight="1" x14ac:dyDescent="0.25">
      <c r="A392" s="5">
        <v>390</v>
      </c>
      <c r="B392" s="10" t="s">
        <v>31</v>
      </c>
      <c r="C392" s="1">
        <v>2013</v>
      </c>
      <c r="D392" s="6" t="s">
        <v>1046</v>
      </c>
      <c r="E392" s="11" t="s">
        <v>42</v>
      </c>
      <c r="F392" s="10" t="s">
        <v>215</v>
      </c>
    </row>
    <row r="393" spans="1:7" ht="11.25" customHeight="1" x14ac:dyDescent="0.25">
      <c r="A393" s="5">
        <v>391</v>
      </c>
      <c r="B393" s="10" t="s">
        <v>1130</v>
      </c>
      <c r="C393" s="13">
        <v>2020</v>
      </c>
      <c r="D393" s="12" t="s">
        <v>99</v>
      </c>
      <c r="E393" s="11" t="s">
        <v>42</v>
      </c>
      <c r="F393" s="10" t="s">
        <v>215</v>
      </c>
    </row>
    <row r="394" spans="1:7" ht="11.25" customHeight="1" x14ac:dyDescent="0.25">
      <c r="A394" s="5">
        <v>392</v>
      </c>
      <c r="B394" s="10" t="s">
        <v>1131</v>
      </c>
      <c r="C394" s="13">
        <v>2017</v>
      </c>
      <c r="D394" s="12" t="s">
        <v>101</v>
      </c>
      <c r="E394" s="11" t="s">
        <v>42</v>
      </c>
      <c r="F394" s="10" t="s">
        <v>215</v>
      </c>
    </row>
    <row r="395" spans="1:7" ht="11.25" customHeight="1" x14ac:dyDescent="0.25">
      <c r="A395" s="5">
        <v>393</v>
      </c>
      <c r="B395" s="10" t="s">
        <v>1131</v>
      </c>
      <c r="C395" s="13">
        <v>2010</v>
      </c>
      <c r="D395" s="12" t="s">
        <v>100</v>
      </c>
      <c r="E395" s="11" t="s">
        <v>42</v>
      </c>
      <c r="F395" s="10" t="s">
        <v>215</v>
      </c>
    </row>
    <row r="396" spans="1:7" ht="11.25" customHeight="1" x14ac:dyDescent="0.25">
      <c r="A396" s="5">
        <v>394</v>
      </c>
      <c r="B396" s="2" t="s">
        <v>1132</v>
      </c>
      <c r="C396" s="5">
        <v>2020</v>
      </c>
      <c r="D396" s="6" t="s">
        <v>481</v>
      </c>
      <c r="E396" s="5" t="s">
        <v>482</v>
      </c>
      <c r="F396" s="7" t="s">
        <v>983</v>
      </c>
      <c r="G396" s="2" t="s">
        <v>483</v>
      </c>
    </row>
    <row r="397" spans="1:7" ht="11.25" customHeight="1" x14ac:dyDescent="0.25">
      <c r="A397" s="5">
        <v>395</v>
      </c>
      <c r="B397" s="8" t="s">
        <v>1133</v>
      </c>
      <c r="C397" s="5">
        <v>2020</v>
      </c>
      <c r="D397" s="6" t="s">
        <v>484</v>
      </c>
      <c r="E397" s="5" t="s">
        <v>482</v>
      </c>
      <c r="F397" s="3" t="s">
        <v>981</v>
      </c>
      <c r="G397" s="2" t="s">
        <v>309</v>
      </c>
    </row>
    <row r="398" spans="1:7" ht="11.25" customHeight="1" x14ac:dyDescent="0.25">
      <c r="A398" s="5">
        <v>396</v>
      </c>
      <c r="B398" s="2" t="s">
        <v>1134</v>
      </c>
      <c r="C398" s="5">
        <v>2015</v>
      </c>
      <c r="D398" s="6" t="s">
        <v>485</v>
      </c>
      <c r="E398" s="5" t="s">
        <v>482</v>
      </c>
      <c r="F398" s="7" t="s">
        <v>983</v>
      </c>
      <c r="G398" s="2" t="s">
        <v>486</v>
      </c>
    </row>
    <row r="399" spans="1:7" ht="11.25" customHeight="1" x14ac:dyDescent="0.25">
      <c r="A399" s="5">
        <v>397</v>
      </c>
      <c r="B399" s="2" t="s">
        <v>1135</v>
      </c>
      <c r="C399" s="5">
        <v>2006</v>
      </c>
      <c r="D399" s="6" t="s">
        <v>487</v>
      </c>
      <c r="E399" s="5" t="s">
        <v>488</v>
      </c>
      <c r="F399" s="3" t="s">
        <v>982</v>
      </c>
      <c r="G399" s="2" t="s">
        <v>489</v>
      </c>
    </row>
    <row r="400" spans="1:7" ht="11.25" customHeight="1" x14ac:dyDescent="0.25">
      <c r="A400" s="5">
        <v>398</v>
      </c>
      <c r="B400" s="2" t="s">
        <v>1136</v>
      </c>
      <c r="C400" s="5">
        <v>2020</v>
      </c>
      <c r="D400" s="6" t="s">
        <v>490</v>
      </c>
      <c r="E400" s="5" t="s">
        <v>491</v>
      </c>
      <c r="F400" s="3" t="s">
        <v>981</v>
      </c>
    </row>
    <row r="401" spans="1:7" ht="11.25" customHeight="1" x14ac:dyDescent="0.25">
      <c r="A401" s="5">
        <v>399</v>
      </c>
      <c r="B401" s="2" t="s">
        <v>1137</v>
      </c>
      <c r="C401" s="5">
        <v>2018</v>
      </c>
      <c r="D401" s="6" t="s">
        <v>492</v>
      </c>
      <c r="E401" s="5" t="s">
        <v>491</v>
      </c>
      <c r="F401" s="7" t="s">
        <v>983</v>
      </c>
      <c r="G401" s="8"/>
    </row>
    <row r="402" spans="1:7" ht="11.25" customHeight="1" x14ac:dyDescent="0.25">
      <c r="A402" s="5">
        <v>400</v>
      </c>
      <c r="B402" s="2" t="s">
        <v>1138</v>
      </c>
      <c r="C402" s="5">
        <v>2018</v>
      </c>
      <c r="D402" s="6" t="s">
        <v>493</v>
      </c>
      <c r="E402" s="5" t="s">
        <v>491</v>
      </c>
      <c r="F402" s="3" t="s">
        <v>981</v>
      </c>
    </row>
    <row r="403" spans="1:7" ht="11.25" customHeight="1" x14ac:dyDescent="0.25">
      <c r="A403" s="5">
        <v>401</v>
      </c>
      <c r="B403" s="2" t="s">
        <v>1139</v>
      </c>
      <c r="C403" s="5">
        <v>2018</v>
      </c>
      <c r="D403" s="6" t="s">
        <v>494</v>
      </c>
      <c r="E403" s="5" t="s">
        <v>491</v>
      </c>
      <c r="F403" s="7" t="s">
        <v>983</v>
      </c>
    </row>
    <row r="404" spans="1:7" ht="11.25" customHeight="1" x14ac:dyDescent="0.25">
      <c r="A404" s="5">
        <v>402</v>
      </c>
      <c r="B404" s="2" t="s">
        <v>1140</v>
      </c>
      <c r="C404" s="5">
        <v>2018</v>
      </c>
      <c r="D404" s="6" t="s">
        <v>495</v>
      </c>
      <c r="E404" s="5" t="s">
        <v>491</v>
      </c>
      <c r="F404" s="3" t="s">
        <v>982</v>
      </c>
      <c r="G404" s="2" t="s">
        <v>309</v>
      </c>
    </row>
    <row r="405" spans="1:7" ht="11.25" customHeight="1" x14ac:dyDescent="0.25">
      <c r="A405" s="5">
        <v>403</v>
      </c>
      <c r="B405" s="2" t="s">
        <v>496</v>
      </c>
      <c r="C405" s="5">
        <v>2018</v>
      </c>
      <c r="D405" s="6" t="s">
        <v>497</v>
      </c>
      <c r="E405" s="5" t="s">
        <v>491</v>
      </c>
      <c r="F405" s="7" t="s">
        <v>983</v>
      </c>
    </row>
    <row r="406" spans="1:7" s="104" customFormat="1" ht="11.25" customHeight="1" x14ac:dyDescent="0.25">
      <c r="A406" s="5">
        <v>404</v>
      </c>
      <c r="B406" s="2" t="s">
        <v>496</v>
      </c>
      <c r="C406" s="5">
        <v>2017</v>
      </c>
      <c r="D406" s="6" t="s">
        <v>498</v>
      </c>
      <c r="E406" s="5" t="s">
        <v>491</v>
      </c>
      <c r="F406" s="7" t="s">
        <v>983</v>
      </c>
      <c r="G406" s="2"/>
    </row>
    <row r="407" spans="1:7" s="104" customFormat="1" ht="11.25" customHeight="1" x14ac:dyDescent="0.25">
      <c r="A407" s="5">
        <v>405</v>
      </c>
      <c r="B407" s="2" t="s">
        <v>1141</v>
      </c>
      <c r="C407" s="5">
        <v>2018</v>
      </c>
      <c r="D407" s="6" t="s">
        <v>499</v>
      </c>
      <c r="E407" s="5" t="s">
        <v>491</v>
      </c>
      <c r="F407" s="3" t="s">
        <v>981</v>
      </c>
      <c r="G407" s="2"/>
    </row>
    <row r="408" spans="1:7" s="104" customFormat="1" ht="11.25" customHeight="1" x14ac:dyDescent="0.25">
      <c r="A408" s="5">
        <v>406</v>
      </c>
      <c r="B408" s="8" t="s">
        <v>1142</v>
      </c>
      <c r="C408" s="5">
        <v>2020</v>
      </c>
      <c r="D408" s="6" t="s">
        <v>500</v>
      </c>
      <c r="E408" s="5" t="s">
        <v>491</v>
      </c>
      <c r="F408" s="3" t="s">
        <v>982</v>
      </c>
      <c r="G408" s="2" t="s">
        <v>309</v>
      </c>
    </row>
    <row r="409" spans="1:7" s="104" customFormat="1" ht="11.25" customHeight="1" x14ac:dyDescent="0.25">
      <c r="A409" s="5">
        <v>407</v>
      </c>
      <c r="B409" s="2" t="s">
        <v>1143</v>
      </c>
      <c r="C409" s="5">
        <v>2022</v>
      </c>
      <c r="D409" s="6" t="s">
        <v>501</v>
      </c>
      <c r="E409" s="5" t="s">
        <v>491</v>
      </c>
      <c r="F409" s="3" t="s">
        <v>982</v>
      </c>
      <c r="G409" s="2"/>
    </row>
    <row r="410" spans="1:7" s="104" customFormat="1" ht="11.25" customHeight="1" x14ac:dyDescent="0.25">
      <c r="A410" s="5">
        <v>408</v>
      </c>
      <c r="B410" s="2" t="s">
        <v>1144</v>
      </c>
      <c r="C410" s="5">
        <v>2010</v>
      </c>
      <c r="D410" s="6" t="s">
        <v>502</v>
      </c>
      <c r="E410" s="5" t="s">
        <v>491</v>
      </c>
      <c r="F410" s="7" t="s">
        <v>983</v>
      </c>
      <c r="G410" s="2"/>
    </row>
    <row r="411" spans="1:7" ht="11.25" customHeight="1" x14ac:dyDescent="0.25">
      <c r="A411" s="5">
        <v>409</v>
      </c>
      <c r="B411" s="2" t="s">
        <v>1145</v>
      </c>
      <c r="C411" s="100">
        <v>2021</v>
      </c>
      <c r="D411" s="102" t="s">
        <v>503</v>
      </c>
      <c r="E411" s="100" t="s">
        <v>491</v>
      </c>
      <c r="F411" s="103" t="s">
        <v>983</v>
      </c>
      <c r="G411" s="101"/>
    </row>
    <row r="412" spans="1:7" ht="11.25" customHeight="1" x14ac:dyDescent="0.25">
      <c r="A412" s="5">
        <v>410</v>
      </c>
      <c r="B412" s="2" t="s">
        <v>1146</v>
      </c>
      <c r="C412" s="5">
        <v>2017</v>
      </c>
      <c r="D412" s="6" t="s">
        <v>504</v>
      </c>
      <c r="E412" s="5" t="s">
        <v>491</v>
      </c>
      <c r="F412" s="7" t="s">
        <v>983</v>
      </c>
    </row>
    <row r="413" spans="1:7" ht="11.25" customHeight="1" x14ac:dyDescent="0.25">
      <c r="A413" s="5">
        <v>411</v>
      </c>
      <c r="B413" s="2" t="s">
        <v>1147</v>
      </c>
      <c r="C413" s="5">
        <v>2021</v>
      </c>
      <c r="D413" s="9" t="s">
        <v>505</v>
      </c>
      <c r="E413" s="5" t="s">
        <v>491</v>
      </c>
      <c r="F413" s="3" t="s">
        <v>984</v>
      </c>
      <c r="G413" s="8"/>
    </row>
    <row r="414" spans="1:7" ht="11.25" customHeight="1" x14ac:dyDescent="0.25">
      <c r="A414" s="5">
        <v>412</v>
      </c>
      <c r="B414" s="2" t="s">
        <v>1147</v>
      </c>
      <c r="C414" s="5">
        <v>2019</v>
      </c>
      <c r="D414" s="6" t="s">
        <v>506</v>
      </c>
      <c r="E414" s="5" t="s">
        <v>491</v>
      </c>
      <c r="F414" s="7" t="s">
        <v>983</v>
      </c>
    </row>
    <row r="415" spans="1:7" ht="11.25" customHeight="1" x14ac:dyDescent="0.25">
      <c r="A415" s="5">
        <v>413</v>
      </c>
      <c r="B415" s="2" t="s">
        <v>1147</v>
      </c>
      <c r="C415" s="5">
        <v>2016</v>
      </c>
      <c r="D415" s="6" t="s">
        <v>507</v>
      </c>
      <c r="E415" s="5" t="s">
        <v>491</v>
      </c>
      <c r="F415" s="7" t="s">
        <v>983</v>
      </c>
    </row>
    <row r="416" spans="1:7" ht="11.25" customHeight="1" x14ac:dyDescent="0.25">
      <c r="A416" s="5">
        <v>414</v>
      </c>
      <c r="B416" s="2" t="s">
        <v>1148</v>
      </c>
      <c r="C416" s="5">
        <v>2020</v>
      </c>
      <c r="D416" s="6" t="s">
        <v>508</v>
      </c>
      <c r="E416" s="5" t="s">
        <v>491</v>
      </c>
      <c r="F416" s="7" t="s">
        <v>983</v>
      </c>
    </row>
    <row r="417" spans="1:6" ht="11.25" customHeight="1" x14ac:dyDescent="0.25">
      <c r="A417" s="5">
        <v>415</v>
      </c>
      <c r="B417" s="2" t="s">
        <v>1149</v>
      </c>
      <c r="C417" s="5">
        <v>2014</v>
      </c>
      <c r="D417" s="6" t="s">
        <v>509</v>
      </c>
      <c r="E417" s="5" t="s">
        <v>491</v>
      </c>
      <c r="F417" s="7" t="s">
        <v>983</v>
      </c>
    </row>
    <row r="418" spans="1:6" ht="11.25" customHeight="1" x14ac:dyDescent="0.25">
      <c r="A418" s="5">
        <v>416</v>
      </c>
      <c r="B418" s="2" t="s">
        <v>1150</v>
      </c>
      <c r="C418" s="5">
        <v>1991</v>
      </c>
      <c r="D418" s="6" t="s">
        <v>510</v>
      </c>
      <c r="E418" s="5" t="s">
        <v>491</v>
      </c>
      <c r="F418" s="7" t="s">
        <v>983</v>
      </c>
    </row>
    <row r="419" spans="1:6" ht="11.25" customHeight="1" x14ac:dyDescent="0.25">
      <c r="A419" s="5">
        <v>417</v>
      </c>
      <c r="B419" s="2" t="s">
        <v>1151</v>
      </c>
      <c r="C419" s="5">
        <v>2020</v>
      </c>
      <c r="D419" s="6" t="s">
        <v>801</v>
      </c>
      <c r="E419" s="5" t="s">
        <v>894</v>
      </c>
      <c r="F419" s="3" t="s">
        <v>984</v>
      </c>
    </row>
    <row r="420" spans="1:6" ht="11.25" customHeight="1" x14ac:dyDescent="0.25">
      <c r="A420" s="5">
        <v>418</v>
      </c>
      <c r="B420" s="2" t="s">
        <v>652</v>
      </c>
      <c r="C420" s="5">
        <v>2021</v>
      </c>
      <c r="D420" s="6" t="s">
        <v>834</v>
      </c>
      <c r="E420" s="5" t="s">
        <v>894</v>
      </c>
      <c r="F420" s="3" t="s">
        <v>984</v>
      </c>
    </row>
    <row r="421" spans="1:6" ht="11.25" customHeight="1" x14ac:dyDescent="0.25">
      <c r="A421" s="5">
        <v>419</v>
      </c>
      <c r="B421" s="2" t="s">
        <v>710</v>
      </c>
      <c r="C421" s="5">
        <v>2021</v>
      </c>
      <c r="D421" s="6" t="s">
        <v>874</v>
      </c>
      <c r="E421" s="5" t="s">
        <v>894</v>
      </c>
      <c r="F421" s="3" t="s">
        <v>984</v>
      </c>
    </row>
    <row r="422" spans="1:6" ht="11.25" customHeight="1" x14ac:dyDescent="0.25">
      <c r="A422" s="5">
        <v>420</v>
      </c>
      <c r="B422" s="2" t="s">
        <v>536</v>
      </c>
      <c r="C422" s="5">
        <v>2019</v>
      </c>
      <c r="D422" s="6" t="s">
        <v>752</v>
      </c>
      <c r="E422" s="5" t="s">
        <v>894</v>
      </c>
      <c r="F422" s="3" t="s">
        <v>984</v>
      </c>
    </row>
    <row r="423" spans="1:6" ht="11.25" customHeight="1" x14ac:dyDescent="0.25">
      <c r="A423" s="5">
        <v>421</v>
      </c>
      <c r="B423" s="2" t="s">
        <v>648</v>
      </c>
      <c r="C423" s="5">
        <v>2021</v>
      </c>
      <c r="D423" s="6" t="s">
        <v>831</v>
      </c>
      <c r="E423" s="5" t="s">
        <v>894</v>
      </c>
      <c r="F423" s="3" t="s">
        <v>984</v>
      </c>
    </row>
    <row r="424" spans="1:6" ht="11.25" customHeight="1" x14ac:dyDescent="0.25">
      <c r="A424" s="5">
        <v>422</v>
      </c>
      <c r="B424" s="2" t="s">
        <v>677</v>
      </c>
      <c r="C424" s="5">
        <v>2021</v>
      </c>
      <c r="D424" s="6" t="s">
        <v>856</v>
      </c>
      <c r="E424" s="5" t="s">
        <v>894</v>
      </c>
      <c r="F424" s="3" t="s">
        <v>984</v>
      </c>
    </row>
    <row r="425" spans="1:6" ht="11.25" customHeight="1" x14ac:dyDescent="0.25">
      <c r="A425" s="5">
        <v>423</v>
      </c>
      <c r="B425" s="2" t="s">
        <v>722</v>
      </c>
      <c r="C425" s="5">
        <v>2021</v>
      </c>
      <c r="D425" s="6" t="s">
        <v>881</v>
      </c>
      <c r="E425" s="5" t="s">
        <v>894</v>
      </c>
      <c r="F425" s="3" t="s">
        <v>984</v>
      </c>
    </row>
    <row r="426" spans="1:6" ht="11.25" customHeight="1" x14ac:dyDescent="0.25">
      <c r="A426" s="5">
        <v>424</v>
      </c>
      <c r="B426" s="2" t="s">
        <v>636</v>
      </c>
      <c r="C426" s="5">
        <v>2014</v>
      </c>
      <c r="D426" s="6" t="s">
        <v>824</v>
      </c>
      <c r="E426" s="5" t="s">
        <v>894</v>
      </c>
      <c r="F426" s="3" t="s">
        <v>984</v>
      </c>
    </row>
    <row r="427" spans="1:6" ht="11.25" customHeight="1" x14ac:dyDescent="0.25">
      <c r="A427" s="5">
        <v>425</v>
      </c>
      <c r="B427" s="2" t="s">
        <v>611</v>
      </c>
      <c r="C427" s="5">
        <v>2020</v>
      </c>
      <c r="D427" s="6" t="s">
        <v>806</v>
      </c>
      <c r="E427" s="5" t="s">
        <v>894</v>
      </c>
      <c r="F427" s="3" t="s">
        <v>984</v>
      </c>
    </row>
    <row r="428" spans="1:6" ht="11.25" customHeight="1" x14ac:dyDescent="0.25">
      <c r="A428" s="5">
        <v>426</v>
      </c>
      <c r="B428" s="2" t="s">
        <v>595</v>
      </c>
      <c r="C428" s="5">
        <v>2016</v>
      </c>
      <c r="D428" s="6" t="s">
        <v>791</v>
      </c>
      <c r="E428" s="5" t="s">
        <v>894</v>
      </c>
      <c r="F428" s="3" t="s">
        <v>984</v>
      </c>
    </row>
    <row r="429" spans="1:6" ht="11.25" customHeight="1" x14ac:dyDescent="0.25">
      <c r="A429" s="5">
        <v>427</v>
      </c>
      <c r="B429" s="2" t="s">
        <v>626</v>
      </c>
      <c r="C429" s="5">
        <v>2021</v>
      </c>
      <c r="D429" s="6" t="s">
        <v>816</v>
      </c>
      <c r="E429" s="5" t="s">
        <v>894</v>
      </c>
      <c r="F429" s="3" t="s">
        <v>984</v>
      </c>
    </row>
    <row r="430" spans="1:6" ht="11.25" customHeight="1" x14ac:dyDescent="0.25">
      <c r="A430" s="5">
        <v>428</v>
      </c>
      <c r="B430" s="2" t="s">
        <v>579</v>
      </c>
      <c r="C430" s="5">
        <v>2021</v>
      </c>
      <c r="D430" s="6" t="s">
        <v>779</v>
      </c>
      <c r="E430" s="5" t="s">
        <v>894</v>
      </c>
      <c r="F430" s="3" t="s">
        <v>984</v>
      </c>
    </row>
    <row r="431" spans="1:6" ht="11.25" customHeight="1" x14ac:dyDescent="0.25">
      <c r="A431" s="5">
        <v>429</v>
      </c>
      <c r="B431" s="2" t="s">
        <v>602</v>
      </c>
      <c r="C431" s="5">
        <v>2021</v>
      </c>
      <c r="D431" s="6" t="s">
        <v>797</v>
      </c>
      <c r="E431" s="5" t="s">
        <v>894</v>
      </c>
      <c r="F431" s="3" t="s">
        <v>984</v>
      </c>
    </row>
    <row r="432" spans="1:6" ht="11.25" customHeight="1" x14ac:dyDescent="0.25">
      <c r="A432" s="5">
        <v>430</v>
      </c>
      <c r="B432" s="10" t="s">
        <v>247</v>
      </c>
      <c r="C432" s="13">
        <v>2007</v>
      </c>
      <c r="D432" s="12" t="s">
        <v>60</v>
      </c>
      <c r="E432" s="11" t="s">
        <v>43</v>
      </c>
      <c r="F432" s="10" t="s">
        <v>216</v>
      </c>
    </row>
    <row r="433" spans="1:6" ht="11.25" customHeight="1" x14ac:dyDescent="0.25">
      <c r="A433" s="5">
        <v>431</v>
      </c>
      <c r="B433" s="10" t="s">
        <v>247</v>
      </c>
      <c r="C433" s="13">
        <v>2000</v>
      </c>
      <c r="D433" s="12" t="s">
        <v>61</v>
      </c>
      <c r="E433" s="11" t="s">
        <v>43</v>
      </c>
      <c r="F433" s="10" t="s">
        <v>216</v>
      </c>
    </row>
    <row r="434" spans="1:6" ht="11.25" customHeight="1" x14ac:dyDescent="0.25">
      <c r="A434" s="5">
        <v>432</v>
      </c>
      <c r="B434" s="10" t="s">
        <v>274</v>
      </c>
      <c r="C434" s="13">
        <v>1997</v>
      </c>
      <c r="D434" s="12" t="s">
        <v>186</v>
      </c>
      <c r="E434" s="13" t="s">
        <v>43</v>
      </c>
      <c r="F434" s="10" t="s">
        <v>216</v>
      </c>
    </row>
    <row r="435" spans="1:6" ht="11.25" customHeight="1" x14ac:dyDescent="0.25">
      <c r="A435" s="5">
        <v>433</v>
      </c>
      <c r="B435" s="10" t="s">
        <v>265</v>
      </c>
      <c r="C435" s="13">
        <v>2016</v>
      </c>
      <c r="D435" s="12" t="s">
        <v>170</v>
      </c>
      <c r="E435" s="11" t="s">
        <v>43</v>
      </c>
      <c r="F435" s="10" t="s">
        <v>216</v>
      </c>
    </row>
    <row r="436" spans="1:6" ht="11.25" customHeight="1" x14ac:dyDescent="0.25">
      <c r="A436" s="5">
        <v>434</v>
      </c>
      <c r="B436" s="10" t="s">
        <v>237</v>
      </c>
      <c r="C436" s="13">
        <v>1961</v>
      </c>
      <c r="D436" s="12" t="s">
        <v>193</v>
      </c>
      <c r="E436" s="11" t="s">
        <v>43</v>
      </c>
      <c r="F436" s="10" t="s">
        <v>216</v>
      </c>
    </row>
    <row r="437" spans="1:6" ht="11.25" customHeight="1" x14ac:dyDescent="0.25">
      <c r="A437" s="5">
        <v>435</v>
      </c>
      <c r="B437" s="2" t="s">
        <v>496</v>
      </c>
      <c r="C437" s="13">
        <v>2016</v>
      </c>
      <c r="D437" s="12" t="s">
        <v>172</v>
      </c>
      <c r="E437" s="11" t="s">
        <v>43</v>
      </c>
      <c r="F437" s="10" t="s">
        <v>216</v>
      </c>
    </row>
    <row r="438" spans="1:6" ht="11.25" customHeight="1" x14ac:dyDescent="0.25">
      <c r="A438" s="5">
        <v>436</v>
      </c>
      <c r="B438" s="10" t="s">
        <v>280</v>
      </c>
      <c r="C438" s="13">
        <v>1990</v>
      </c>
      <c r="D438" s="12" t="s">
        <v>0</v>
      </c>
      <c r="E438" s="11" t="s">
        <v>43</v>
      </c>
      <c r="F438" s="10" t="s">
        <v>216</v>
      </c>
    </row>
    <row r="439" spans="1:6" ht="11.25" customHeight="1" x14ac:dyDescent="0.25">
      <c r="A439" s="5">
        <v>437</v>
      </c>
      <c r="B439" s="10" t="s">
        <v>230</v>
      </c>
      <c r="C439" s="13">
        <v>1969</v>
      </c>
      <c r="D439" s="12" t="s">
        <v>18</v>
      </c>
      <c r="E439" s="13" t="s">
        <v>43</v>
      </c>
      <c r="F439" s="10" t="s">
        <v>216</v>
      </c>
    </row>
    <row r="440" spans="1:6" ht="11.25" customHeight="1" x14ac:dyDescent="0.25">
      <c r="A440" s="5">
        <v>438</v>
      </c>
      <c r="B440" s="10" t="s">
        <v>229</v>
      </c>
      <c r="C440" s="13">
        <v>2018</v>
      </c>
      <c r="D440" s="12" t="s">
        <v>176</v>
      </c>
      <c r="E440" s="11" t="s">
        <v>43</v>
      </c>
      <c r="F440" s="10" t="s">
        <v>216</v>
      </c>
    </row>
    <row r="441" spans="1:6" ht="11.25" customHeight="1" x14ac:dyDescent="0.25">
      <c r="A441" s="5">
        <v>439</v>
      </c>
      <c r="B441" s="10" t="s">
        <v>231</v>
      </c>
      <c r="C441" s="13">
        <v>1985</v>
      </c>
      <c r="D441" s="12" t="s">
        <v>177</v>
      </c>
      <c r="E441" s="11" t="s">
        <v>43</v>
      </c>
      <c r="F441" s="10" t="s">
        <v>216</v>
      </c>
    </row>
    <row r="442" spans="1:6" ht="11.25" customHeight="1" x14ac:dyDescent="0.25">
      <c r="A442" s="5">
        <v>440</v>
      </c>
      <c r="B442" s="10" t="s">
        <v>269</v>
      </c>
      <c r="C442" s="11">
        <v>1958</v>
      </c>
      <c r="D442" s="12" t="s">
        <v>62</v>
      </c>
      <c r="E442" s="11" t="s">
        <v>43</v>
      </c>
      <c r="F442" s="10" t="s">
        <v>216</v>
      </c>
    </row>
    <row r="443" spans="1:6" ht="11.25" customHeight="1" x14ac:dyDescent="0.25">
      <c r="A443" s="5">
        <v>441</v>
      </c>
      <c r="B443" s="10" t="s">
        <v>273</v>
      </c>
      <c r="C443" s="11" t="s">
        <v>2</v>
      </c>
      <c r="D443" s="12" t="s">
        <v>37</v>
      </c>
      <c r="E443" s="11" t="s">
        <v>43</v>
      </c>
      <c r="F443" s="10" t="s">
        <v>216</v>
      </c>
    </row>
    <row r="444" spans="1:6" ht="11.25" customHeight="1" x14ac:dyDescent="0.25">
      <c r="A444" s="5">
        <v>442</v>
      </c>
      <c r="B444" s="10" t="s">
        <v>264</v>
      </c>
      <c r="C444" s="13">
        <v>1997</v>
      </c>
      <c r="D444" s="12" t="s">
        <v>168</v>
      </c>
      <c r="E444" s="11" t="s">
        <v>43</v>
      </c>
      <c r="F444" s="10" t="s">
        <v>216</v>
      </c>
    </row>
    <row r="445" spans="1:6" ht="11.25" customHeight="1" x14ac:dyDescent="0.25">
      <c r="A445" s="5">
        <v>443</v>
      </c>
      <c r="B445" s="10" t="s">
        <v>264</v>
      </c>
      <c r="C445" s="13">
        <v>1994</v>
      </c>
      <c r="D445" s="12" t="s">
        <v>169</v>
      </c>
      <c r="E445" s="11" t="s">
        <v>43</v>
      </c>
      <c r="F445" s="10" t="s">
        <v>216</v>
      </c>
    </row>
    <row r="446" spans="1:6" ht="11.25" customHeight="1" x14ac:dyDescent="0.25">
      <c r="A446" s="5">
        <v>444</v>
      </c>
      <c r="B446" s="10" t="s">
        <v>232</v>
      </c>
      <c r="C446" s="13">
        <v>2004</v>
      </c>
      <c r="D446" s="12" t="s">
        <v>178</v>
      </c>
      <c r="E446" s="11" t="s">
        <v>43</v>
      </c>
      <c r="F446" s="10" t="s">
        <v>216</v>
      </c>
    </row>
    <row r="447" spans="1:6" ht="11.25" customHeight="1" x14ac:dyDescent="0.25">
      <c r="A447" s="5">
        <v>445</v>
      </c>
      <c r="B447" s="15" t="s">
        <v>257</v>
      </c>
      <c r="C447" s="13">
        <v>1955</v>
      </c>
      <c r="D447" s="12" t="s">
        <v>149</v>
      </c>
      <c r="E447" s="11" t="s">
        <v>43</v>
      </c>
      <c r="F447" s="10" t="s">
        <v>216</v>
      </c>
    </row>
    <row r="448" spans="1:6" ht="11.25" customHeight="1" x14ac:dyDescent="0.25">
      <c r="A448" s="5">
        <v>446</v>
      </c>
      <c r="B448" s="10" t="s">
        <v>276</v>
      </c>
      <c r="C448" s="13">
        <v>2013</v>
      </c>
      <c r="D448" s="12" t="s">
        <v>188</v>
      </c>
      <c r="E448" s="11" t="s">
        <v>43</v>
      </c>
      <c r="F448" s="10" t="s">
        <v>216</v>
      </c>
    </row>
    <row r="449" spans="1:6" ht="11.25" customHeight="1" x14ac:dyDescent="0.25">
      <c r="A449" s="5">
        <v>447</v>
      </c>
      <c r="B449" s="10" t="s">
        <v>256</v>
      </c>
      <c r="C449" s="13">
        <v>1964</v>
      </c>
      <c r="D449" s="12" t="s">
        <v>145</v>
      </c>
      <c r="E449" s="11" t="s">
        <v>43</v>
      </c>
      <c r="F449" s="10" t="s">
        <v>216</v>
      </c>
    </row>
    <row r="450" spans="1:6" ht="11.25" customHeight="1" x14ac:dyDescent="0.25">
      <c r="A450" s="5">
        <v>448</v>
      </c>
      <c r="B450" s="10" t="s">
        <v>256</v>
      </c>
      <c r="C450" s="13">
        <v>1959</v>
      </c>
      <c r="D450" s="12" t="s">
        <v>146</v>
      </c>
      <c r="E450" s="11" t="s">
        <v>43</v>
      </c>
      <c r="F450" s="10" t="s">
        <v>216</v>
      </c>
    </row>
    <row r="451" spans="1:6" ht="11.25" customHeight="1" x14ac:dyDescent="0.25">
      <c r="A451" s="5">
        <v>449</v>
      </c>
      <c r="B451" s="10" t="s">
        <v>266</v>
      </c>
      <c r="C451" s="13">
        <v>2016</v>
      </c>
      <c r="D451" s="12" t="s">
        <v>171</v>
      </c>
      <c r="E451" s="11" t="s">
        <v>43</v>
      </c>
      <c r="F451" s="10" t="s">
        <v>216</v>
      </c>
    </row>
    <row r="452" spans="1:6" ht="11.25" customHeight="1" x14ac:dyDescent="0.25">
      <c r="A452" s="5">
        <v>450</v>
      </c>
      <c r="B452" s="10" t="s">
        <v>267</v>
      </c>
      <c r="C452" s="13">
        <v>2012</v>
      </c>
      <c r="D452" s="12" t="s">
        <v>174</v>
      </c>
      <c r="E452" s="11" t="s">
        <v>43</v>
      </c>
      <c r="F452" s="10" t="s">
        <v>216</v>
      </c>
    </row>
    <row r="453" spans="1:6" ht="11.25" customHeight="1" x14ac:dyDescent="0.25">
      <c r="A453" s="5">
        <v>451</v>
      </c>
      <c r="B453" s="10" t="s">
        <v>275</v>
      </c>
      <c r="C453" s="13">
        <v>1998</v>
      </c>
      <c r="D453" s="12" t="s">
        <v>187</v>
      </c>
      <c r="E453" s="13" t="s">
        <v>43</v>
      </c>
      <c r="F453" s="10" t="s">
        <v>216</v>
      </c>
    </row>
    <row r="454" spans="1:6" ht="11.25" customHeight="1" x14ac:dyDescent="0.25">
      <c r="A454" s="5">
        <v>452</v>
      </c>
      <c r="B454" s="10" t="s">
        <v>279</v>
      </c>
      <c r="C454" s="13">
        <v>1987</v>
      </c>
      <c r="D454" s="12" t="s">
        <v>190</v>
      </c>
      <c r="E454" s="11" t="s">
        <v>43</v>
      </c>
      <c r="F454" s="10" t="s">
        <v>216</v>
      </c>
    </row>
    <row r="455" spans="1:6" ht="11.25" customHeight="1" x14ac:dyDescent="0.25">
      <c r="A455" s="5">
        <v>453</v>
      </c>
      <c r="B455" s="10" t="s">
        <v>289</v>
      </c>
      <c r="C455" s="13">
        <v>2006</v>
      </c>
      <c r="D455" s="12" t="s">
        <v>52</v>
      </c>
      <c r="E455" s="11" t="s">
        <v>43</v>
      </c>
      <c r="F455" s="10" t="s">
        <v>216</v>
      </c>
    </row>
    <row r="456" spans="1:6" ht="11.25" customHeight="1" x14ac:dyDescent="0.25">
      <c r="A456" s="5">
        <v>454</v>
      </c>
      <c r="B456" s="10" t="s">
        <v>290</v>
      </c>
      <c r="C456" s="13">
        <v>1963</v>
      </c>
      <c r="D456" s="12" t="s">
        <v>212</v>
      </c>
      <c r="E456" s="13" t="s">
        <v>43</v>
      </c>
      <c r="F456" s="10" t="s">
        <v>216</v>
      </c>
    </row>
    <row r="457" spans="1:6" ht="11.25" customHeight="1" x14ac:dyDescent="0.25">
      <c r="A457" s="5">
        <v>455</v>
      </c>
      <c r="B457" s="10" t="s">
        <v>243</v>
      </c>
      <c r="C457" s="13">
        <v>2014</v>
      </c>
      <c r="D457" s="12" t="s">
        <v>207</v>
      </c>
      <c r="E457" s="11" t="s">
        <v>43</v>
      </c>
      <c r="F457" s="10" t="s">
        <v>216</v>
      </c>
    </row>
    <row r="458" spans="1:6" ht="11.25" customHeight="1" x14ac:dyDescent="0.25">
      <c r="A458" s="5">
        <v>456</v>
      </c>
      <c r="B458" s="10" t="s">
        <v>234</v>
      </c>
      <c r="C458" s="13">
        <v>2014</v>
      </c>
      <c r="D458" s="12" t="s">
        <v>47</v>
      </c>
      <c r="E458" s="11" t="s">
        <v>43</v>
      </c>
      <c r="F458" s="10" t="s">
        <v>216</v>
      </c>
    </row>
    <row r="459" spans="1:6" ht="11.25" customHeight="1" x14ac:dyDescent="0.25">
      <c r="A459" s="5">
        <v>457</v>
      </c>
      <c r="B459" s="10" t="s">
        <v>238</v>
      </c>
      <c r="C459" s="13">
        <v>1997</v>
      </c>
      <c r="D459" s="12" t="s">
        <v>194</v>
      </c>
      <c r="E459" s="13" t="s">
        <v>43</v>
      </c>
      <c r="F459" s="10" t="s">
        <v>216</v>
      </c>
    </row>
    <row r="460" spans="1:6" ht="11.25" customHeight="1" x14ac:dyDescent="0.25">
      <c r="A460" s="5">
        <v>458</v>
      </c>
      <c r="B460" s="10" t="s">
        <v>222</v>
      </c>
      <c r="C460" s="13">
        <v>2012</v>
      </c>
      <c r="D460" s="12" t="s">
        <v>201</v>
      </c>
      <c r="E460" s="11" t="s">
        <v>43</v>
      </c>
      <c r="F460" s="10" t="s">
        <v>216</v>
      </c>
    </row>
    <row r="461" spans="1:6" ht="11.25" customHeight="1" x14ac:dyDescent="0.25">
      <c r="A461" s="5">
        <v>459</v>
      </c>
      <c r="B461" s="10" t="s">
        <v>222</v>
      </c>
      <c r="C461" s="13">
        <v>2012</v>
      </c>
      <c r="D461" s="12" t="s">
        <v>203</v>
      </c>
      <c r="E461" s="11" t="s">
        <v>43</v>
      </c>
      <c r="F461" s="10" t="s">
        <v>216</v>
      </c>
    </row>
    <row r="462" spans="1:6" ht="11.25" customHeight="1" x14ac:dyDescent="0.25">
      <c r="A462" s="5">
        <v>460</v>
      </c>
      <c r="B462" s="10" t="s">
        <v>222</v>
      </c>
      <c r="C462" s="13">
        <v>1996</v>
      </c>
      <c r="D462" s="12" t="s">
        <v>204</v>
      </c>
      <c r="E462" s="11" t="s">
        <v>43</v>
      </c>
      <c r="F462" s="10" t="s">
        <v>216</v>
      </c>
    </row>
    <row r="463" spans="1:6" ht="11.25" customHeight="1" x14ac:dyDescent="0.25">
      <c r="A463" s="5">
        <v>461</v>
      </c>
      <c r="B463" s="10" t="s">
        <v>222</v>
      </c>
      <c r="C463" s="13">
        <v>1995</v>
      </c>
      <c r="D463" s="12" t="s">
        <v>202</v>
      </c>
      <c r="E463" s="11" t="s">
        <v>43</v>
      </c>
      <c r="F463" s="10" t="s">
        <v>216</v>
      </c>
    </row>
    <row r="464" spans="1:6" ht="11.25" customHeight="1" x14ac:dyDescent="0.25">
      <c r="A464" s="5">
        <v>462</v>
      </c>
      <c r="B464" s="10" t="s">
        <v>222</v>
      </c>
      <c r="C464" s="13">
        <v>1996</v>
      </c>
      <c r="D464" s="12" t="s">
        <v>1107</v>
      </c>
      <c r="E464" s="11" t="s">
        <v>43</v>
      </c>
      <c r="F464" s="10" t="s">
        <v>216</v>
      </c>
    </row>
    <row r="465" spans="1:6" ht="11.25" customHeight="1" x14ac:dyDescent="0.25">
      <c r="A465" s="5">
        <v>463</v>
      </c>
      <c r="B465" s="10" t="s">
        <v>226</v>
      </c>
      <c r="C465" s="13">
        <v>2005</v>
      </c>
      <c r="D465" s="12" t="s">
        <v>167</v>
      </c>
      <c r="E465" s="13" t="s">
        <v>43</v>
      </c>
      <c r="F465" s="10" t="s">
        <v>216</v>
      </c>
    </row>
    <row r="466" spans="1:6" ht="11.25" customHeight="1" x14ac:dyDescent="0.25">
      <c r="A466" s="5">
        <v>464</v>
      </c>
      <c r="B466" s="10" t="s">
        <v>235</v>
      </c>
      <c r="C466" s="11">
        <v>2022</v>
      </c>
      <c r="D466" s="12" t="s">
        <v>189</v>
      </c>
      <c r="E466" s="11" t="s">
        <v>43</v>
      </c>
      <c r="F466" s="10" t="s">
        <v>216</v>
      </c>
    </row>
    <row r="467" spans="1:6" ht="11.25" customHeight="1" x14ac:dyDescent="0.25">
      <c r="A467" s="5">
        <v>465</v>
      </c>
      <c r="B467" s="10" t="s">
        <v>28</v>
      </c>
      <c r="C467" s="13">
        <v>2003</v>
      </c>
      <c r="D467" s="12" t="s">
        <v>147</v>
      </c>
      <c r="E467" s="11" t="s">
        <v>43</v>
      </c>
      <c r="F467" s="10" t="s">
        <v>216</v>
      </c>
    </row>
    <row r="468" spans="1:6" ht="11.25" customHeight="1" x14ac:dyDescent="0.25">
      <c r="A468" s="5">
        <v>466</v>
      </c>
      <c r="B468" s="10" t="s">
        <v>242</v>
      </c>
      <c r="C468" s="13">
        <v>2016</v>
      </c>
      <c r="D468" s="12" t="s">
        <v>199</v>
      </c>
      <c r="E468" s="13" t="s">
        <v>43</v>
      </c>
      <c r="F468" s="10" t="s">
        <v>216</v>
      </c>
    </row>
    <row r="469" spans="1:6" ht="11.25" customHeight="1" x14ac:dyDescent="0.25">
      <c r="A469" s="5">
        <v>467</v>
      </c>
      <c r="B469" s="10" t="s">
        <v>259</v>
      </c>
      <c r="C469" s="13">
        <v>2002</v>
      </c>
      <c r="D469" s="12" t="s">
        <v>155</v>
      </c>
      <c r="E469" s="13" t="s">
        <v>43</v>
      </c>
      <c r="F469" s="10" t="s">
        <v>216</v>
      </c>
    </row>
    <row r="470" spans="1:6" ht="11.25" customHeight="1" x14ac:dyDescent="0.25">
      <c r="A470" s="5">
        <v>468</v>
      </c>
      <c r="B470" s="10" t="s">
        <v>27</v>
      </c>
      <c r="C470" s="13">
        <v>1970</v>
      </c>
      <c r="D470" s="12" t="s">
        <v>148</v>
      </c>
      <c r="E470" s="11" t="s">
        <v>43</v>
      </c>
      <c r="F470" s="10" t="s">
        <v>216</v>
      </c>
    </row>
    <row r="471" spans="1:6" ht="11.25" customHeight="1" x14ac:dyDescent="0.25">
      <c r="A471" s="5">
        <v>469</v>
      </c>
      <c r="B471" s="10" t="s">
        <v>223</v>
      </c>
      <c r="C471" s="13">
        <v>2001</v>
      </c>
      <c r="D471" s="12" t="s">
        <v>158</v>
      </c>
      <c r="E471" s="11" t="s">
        <v>43</v>
      </c>
      <c r="F471" s="10" t="s">
        <v>216</v>
      </c>
    </row>
    <row r="472" spans="1:6" ht="11.25" customHeight="1" x14ac:dyDescent="0.25">
      <c r="A472" s="5">
        <v>470</v>
      </c>
      <c r="B472" s="10" t="s">
        <v>278</v>
      </c>
      <c r="C472" s="13">
        <v>1986</v>
      </c>
      <c r="D472" s="12" t="s">
        <v>46</v>
      </c>
      <c r="E472" s="11" t="s">
        <v>43</v>
      </c>
      <c r="F472" s="10" t="s">
        <v>216</v>
      </c>
    </row>
    <row r="473" spans="1:6" ht="11.25" customHeight="1" x14ac:dyDescent="0.25">
      <c r="A473" s="5">
        <v>471</v>
      </c>
      <c r="B473" s="10" t="s">
        <v>19</v>
      </c>
      <c r="C473" s="13">
        <v>1971</v>
      </c>
      <c r="D473" s="12" t="s">
        <v>159</v>
      </c>
      <c r="E473" s="11" t="s">
        <v>43</v>
      </c>
      <c r="F473" s="10" t="s">
        <v>216</v>
      </c>
    </row>
    <row r="474" spans="1:6" ht="11.25" customHeight="1" x14ac:dyDescent="0.25">
      <c r="A474" s="5">
        <v>472</v>
      </c>
      <c r="B474" s="10" t="s">
        <v>19</v>
      </c>
      <c r="C474" s="13">
        <v>1970</v>
      </c>
      <c r="D474" s="12" t="s">
        <v>161</v>
      </c>
      <c r="E474" s="11" t="s">
        <v>43</v>
      </c>
      <c r="F474" s="10" t="s">
        <v>216</v>
      </c>
    </row>
    <row r="475" spans="1:6" ht="11.25" customHeight="1" x14ac:dyDescent="0.25">
      <c r="A475" s="5">
        <v>473</v>
      </c>
      <c r="B475" s="10" t="s">
        <v>262</v>
      </c>
      <c r="C475" s="13">
        <v>2007</v>
      </c>
      <c r="D475" s="12" t="s">
        <v>165</v>
      </c>
      <c r="E475" s="11" t="s">
        <v>43</v>
      </c>
      <c r="F475" s="10" t="s">
        <v>216</v>
      </c>
    </row>
    <row r="476" spans="1:6" ht="11.25" customHeight="1" x14ac:dyDescent="0.25">
      <c r="A476" s="5">
        <v>474</v>
      </c>
      <c r="B476" s="10" t="s">
        <v>262</v>
      </c>
      <c r="C476" s="13">
        <v>1997</v>
      </c>
      <c r="D476" s="12" t="s">
        <v>164</v>
      </c>
      <c r="E476" s="11" t="s">
        <v>43</v>
      </c>
      <c r="F476" s="10" t="s">
        <v>216</v>
      </c>
    </row>
    <row r="477" spans="1:6" ht="11.25" customHeight="1" x14ac:dyDescent="0.25">
      <c r="A477" s="5">
        <v>475</v>
      </c>
      <c r="B477" s="10" t="s">
        <v>262</v>
      </c>
      <c r="C477" s="13">
        <v>1989</v>
      </c>
      <c r="D477" s="12" t="s">
        <v>166</v>
      </c>
      <c r="E477" s="13" t="s">
        <v>43</v>
      </c>
      <c r="F477" s="10" t="s">
        <v>216</v>
      </c>
    </row>
    <row r="478" spans="1:6" ht="11.25" customHeight="1" x14ac:dyDescent="0.25">
      <c r="A478" s="5">
        <v>476</v>
      </c>
      <c r="B478" s="10" t="s">
        <v>263</v>
      </c>
      <c r="C478" s="13">
        <v>2007</v>
      </c>
      <c r="D478" s="12" t="s">
        <v>57</v>
      </c>
      <c r="E478" s="13" t="s">
        <v>43</v>
      </c>
      <c r="F478" s="10" t="s">
        <v>216</v>
      </c>
    </row>
    <row r="479" spans="1:6" ht="11.25" customHeight="1" x14ac:dyDescent="0.25">
      <c r="A479" s="5">
        <v>477</v>
      </c>
      <c r="B479" s="10" t="s">
        <v>44</v>
      </c>
      <c r="C479" s="13">
        <v>1990</v>
      </c>
      <c r="D479" s="12" t="s">
        <v>45</v>
      </c>
      <c r="E479" s="11" t="s">
        <v>43</v>
      </c>
      <c r="F479" s="10" t="s">
        <v>216</v>
      </c>
    </row>
    <row r="480" spans="1:6" ht="11.25" customHeight="1" x14ac:dyDescent="0.25">
      <c r="A480" s="5">
        <v>478</v>
      </c>
      <c r="B480" s="10" t="s">
        <v>21</v>
      </c>
      <c r="C480" s="13">
        <v>1964</v>
      </c>
      <c r="D480" s="12" t="s">
        <v>173</v>
      </c>
      <c r="E480" s="11" t="s">
        <v>43</v>
      </c>
      <c r="F480" s="10" t="s">
        <v>216</v>
      </c>
    </row>
    <row r="481" spans="1:6" ht="11.25" customHeight="1" x14ac:dyDescent="0.25">
      <c r="A481" s="5">
        <v>479</v>
      </c>
      <c r="B481" s="10" t="s">
        <v>48</v>
      </c>
      <c r="C481" s="13">
        <v>1973</v>
      </c>
      <c r="D481" s="12" t="s">
        <v>180</v>
      </c>
      <c r="E481" s="11" t="s">
        <v>43</v>
      </c>
      <c r="F481" s="10" t="s">
        <v>216</v>
      </c>
    </row>
    <row r="482" spans="1:6" ht="11.25" customHeight="1" x14ac:dyDescent="0.25">
      <c r="A482" s="5">
        <v>480</v>
      </c>
      <c r="B482" s="10" t="s">
        <v>53</v>
      </c>
      <c r="C482" s="13">
        <v>1983</v>
      </c>
      <c r="D482" s="12" t="s">
        <v>181</v>
      </c>
      <c r="E482" s="13" t="s">
        <v>43</v>
      </c>
      <c r="F482" s="10" t="s">
        <v>216</v>
      </c>
    </row>
    <row r="483" spans="1:6" ht="11.25" customHeight="1" x14ac:dyDescent="0.25">
      <c r="A483" s="5">
        <v>481</v>
      </c>
      <c r="B483" s="10" t="s">
        <v>12</v>
      </c>
      <c r="C483" s="13">
        <v>2004</v>
      </c>
      <c r="D483" s="12" t="s">
        <v>183</v>
      </c>
      <c r="E483" s="11" t="s">
        <v>43</v>
      </c>
      <c r="F483" s="10" t="s">
        <v>216</v>
      </c>
    </row>
    <row r="484" spans="1:6" ht="11.25" customHeight="1" x14ac:dyDescent="0.25">
      <c r="A484" s="5">
        <v>482</v>
      </c>
      <c r="B484" s="10" t="s">
        <v>12</v>
      </c>
      <c r="C484" s="13">
        <v>1988</v>
      </c>
      <c r="D484" s="12" t="s">
        <v>184</v>
      </c>
      <c r="E484" s="11" t="s">
        <v>43</v>
      </c>
      <c r="F484" s="10" t="s">
        <v>216</v>
      </c>
    </row>
    <row r="485" spans="1:6" ht="11.25" customHeight="1" x14ac:dyDescent="0.25">
      <c r="A485" s="5">
        <v>483</v>
      </c>
      <c r="B485" s="10" t="s">
        <v>277</v>
      </c>
      <c r="C485" s="13">
        <v>2005</v>
      </c>
      <c r="D485" s="12" t="s">
        <v>29</v>
      </c>
      <c r="E485" s="11" t="s">
        <v>43</v>
      </c>
      <c r="F485" s="10" t="s">
        <v>216</v>
      </c>
    </row>
    <row r="486" spans="1:6" ht="11.25" customHeight="1" x14ac:dyDescent="0.25">
      <c r="A486" s="5">
        <v>484</v>
      </c>
      <c r="B486" s="10" t="s">
        <v>277</v>
      </c>
      <c r="C486" s="13">
        <v>1991</v>
      </c>
      <c r="D486" s="12" t="s">
        <v>8</v>
      </c>
      <c r="E486" s="11" t="s">
        <v>43</v>
      </c>
      <c r="F486" s="10" t="s">
        <v>216</v>
      </c>
    </row>
    <row r="487" spans="1:6" ht="11.25" customHeight="1" x14ac:dyDescent="0.25">
      <c r="A487" s="5">
        <v>485</v>
      </c>
      <c r="B487" s="10" t="s">
        <v>281</v>
      </c>
      <c r="C487" s="13">
        <v>2007</v>
      </c>
      <c r="D487" s="12" t="s">
        <v>197</v>
      </c>
      <c r="E487" s="11" t="s">
        <v>43</v>
      </c>
      <c r="F487" s="10" t="s">
        <v>216</v>
      </c>
    </row>
    <row r="488" spans="1:6" ht="11.25" customHeight="1" x14ac:dyDescent="0.25">
      <c r="A488" s="5">
        <v>486</v>
      </c>
      <c r="B488" s="10" t="s">
        <v>251</v>
      </c>
      <c r="C488" s="13">
        <v>1999</v>
      </c>
      <c r="D488" s="12" t="s">
        <v>192</v>
      </c>
      <c r="E488" s="11" t="s">
        <v>43</v>
      </c>
      <c r="F488" s="10" t="s">
        <v>216</v>
      </c>
    </row>
    <row r="489" spans="1:6" ht="11.25" customHeight="1" x14ac:dyDescent="0.25">
      <c r="A489" s="5">
        <v>487</v>
      </c>
      <c r="B489" s="10" t="s">
        <v>272</v>
      </c>
      <c r="C489" s="13">
        <v>1981</v>
      </c>
      <c r="D489" s="12" t="s">
        <v>182</v>
      </c>
      <c r="E489" s="11" t="s">
        <v>43</v>
      </c>
      <c r="F489" s="10" t="s">
        <v>216</v>
      </c>
    </row>
    <row r="490" spans="1:6" ht="11.25" customHeight="1" x14ac:dyDescent="0.25">
      <c r="A490" s="5">
        <v>488</v>
      </c>
      <c r="B490" s="10" t="s">
        <v>268</v>
      </c>
      <c r="C490" s="13">
        <v>2017</v>
      </c>
      <c r="D490" s="12" t="s">
        <v>1</v>
      </c>
      <c r="E490" s="13" t="s">
        <v>43</v>
      </c>
      <c r="F490" s="10" t="s">
        <v>216</v>
      </c>
    </row>
    <row r="491" spans="1:6" ht="11.25" customHeight="1" x14ac:dyDescent="0.25">
      <c r="A491" s="5">
        <v>489</v>
      </c>
      <c r="B491" s="10" t="s">
        <v>246</v>
      </c>
      <c r="C491" s="13">
        <v>1969</v>
      </c>
      <c r="D491" s="12" t="s">
        <v>163</v>
      </c>
      <c r="E491" s="11" t="s">
        <v>43</v>
      </c>
      <c r="F491" s="10" t="s">
        <v>216</v>
      </c>
    </row>
    <row r="492" spans="1:6" ht="11.25" customHeight="1" x14ac:dyDescent="0.25">
      <c r="A492" s="5">
        <v>490</v>
      </c>
      <c r="B492" s="10" t="s">
        <v>287</v>
      </c>
      <c r="C492" s="13">
        <v>1969</v>
      </c>
      <c r="D492" s="12" t="s">
        <v>187</v>
      </c>
      <c r="E492" s="13" t="s">
        <v>43</v>
      </c>
      <c r="F492" s="10" t="s">
        <v>216</v>
      </c>
    </row>
    <row r="493" spans="1:6" ht="11.25" customHeight="1" x14ac:dyDescent="0.25">
      <c r="A493" s="5">
        <v>491</v>
      </c>
      <c r="B493" s="10" t="s">
        <v>286</v>
      </c>
      <c r="C493" s="13">
        <v>1973</v>
      </c>
      <c r="D493" s="12" t="s">
        <v>30</v>
      </c>
      <c r="E493" s="13" t="s">
        <v>43</v>
      </c>
      <c r="F493" s="10" t="s">
        <v>216</v>
      </c>
    </row>
    <row r="494" spans="1:6" ht="11.25" customHeight="1" x14ac:dyDescent="0.25">
      <c r="A494" s="5">
        <v>492</v>
      </c>
      <c r="B494" s="10" t="s">
        <v>283</v>
      </c>
      <c r="C494" s="13">
        <v>2016</v>
      </c>
      <c r="D494" s="12" t="s">
        <v>205</v>
      </c>
      <c r="E494" s="11" t="s">
        <v>43</v>
      </c>
      <c r="F494" s="10" t="s">
        <v>216</v>
      </c>
    </row>
    <row r="495" spans="1:6" ht="11.25" customHeight="1" x14ac:dyDescent="0.25">
      <c r="A495" s="5">
        <v>493</v>
      </c>
      <c r="B495" s="10" t="s">
        <v>285</v>
      </c>
      <c r="C495" s="11">
        <v>2003</v>
      </c>
      <c r="D495" s="12" t="s">
        <v>23</v>
      </c>
      <c r="E495" s="11" t="s">
        <v>43</v>
      </c>
      <c r="F495" s="10" t="s">
        <v>216</v>
      </c>
    </row>
    <row r="496" spans="1:6" ht="11.25" customHeight="1" x14ac:dyDescent="0.25">
      <c r="A496" s="5">
        <v>494</v>
      </c>
      <c r="B496" s="10" t="s">
        <v>261</v>
      </c>
      <c r="C496" s="13">
        <v>2007</v>
      </c>
      <c r="D496" s="12" t="s">
        <v>160</v>
      </c>
      <c r="E496" s="11" t="s">
        <v>43</v>
      </c>
      <c r="F496" s="10" t="s">
        <v>216</v>
      </c>
    </row>
    <row r="497" spans="1:6" ht="11.25" customHeight="1" x14ac:dyDescent="0.25">
      <c r="A497" s="5">
        <v>495</v>
      </c>
      <c r="B497" s="10" t="s">
        <v>224</v>
      </c>
      <c r="C497" s="13">
        <v>2010</v>
      </c>
      <c r="D497" s="12" t="s">
        <v>162</v>
      </c>
      <c r="E497" s="11" t="s">
        <v>43</v>
      </c>
      <c r="F497" s="10" t="s">
        <v>216</v>
      </c>
    </row>
    <row r="498" spans="1:6" ht="11.25" customHeight="1" x14ac:dyDescent="0.25">
      <c r="A498" s="5">
        <v>496</v>
      </c>
      <c r="B498" s="10" t="s">
        <v>271</v>
      </c>
      <c r="C498" s="11">
        <v>2014</v>
      </c>
      <c r="D498" s="12" t="s">
        <v>63</v>
      </c>
      <c r="E498" s="11" t="s">
        <v>43</v>
      </c>
      <c r="F498" s="10" t="s">
        <v>216</v>
      </c>
    </row>
    <row r="499" spans="1:6" ht="11.25" customHeight="1" x14ac:dyDescent="0.25">
      <c r="A499" s="5">
        <v>497</v>
      </c>
      <c r="B499" s="10" t="s">
        <v>59</v>
      </c>
      <c r="C499" s="11" t="s">
        <v>2</v>
      </c>
      <c r="D499" s="12" t="s">
        <v>152</v>
      </c>
      <c r="E499" s="11" t="s">
        <v>43</v>
      </c>
      <c r="F499" s="10" t="s">
        <v>216</v>
      </c>
    </row>
    <row r="500" spans="1:6" ht="11.25" customHeight="1" x14ac:dyDescent="0.25">
      <c r="A500" s="5">
        <v>498</v>
      </c>
      <c r="B500" s="10" t="s">
        <v>241</v>
      </c>
      <c r="C500" s="11">
        <v>2021</v>
      </c>
      <c r="D500" s="14" t="s">
        <v>72</v>
      </c>
      <c r="E500" s="11" t="s">
        <v>43</v>
      </c>
      <c r="F500" s="10" t="s">
        <v>216</v>
      </c>
    </row>
    <row r="501" spans="1:6" ht="11.25" customHeight="1" x14ac:dyDescent="0.25">
      <c r="A501" s="5">
        <v>499</v>
      </c>
      <c r="B501" s="10" t="s">
        <v>288</v>
      </c>
      <c r="C501" s="13">
        <v>2006</v>
      </c>
      <c r="D501" s="12" t="s">
        <v>210</v>
      </c>
      <c r="E501" s="11" t="s">
        <v>43</v>
      </c>
      <c r="F501" s="10" t="s">
        <v>216</v>
      </c>
    </row>
    <row r="502" spans="1:6" ht="11.25" customHeight="1" x14ac:dyDescent="0.25">
      <c r="A502" s="5">
        <v>500</v>
      </c>
      <c r="B502" s="10" t="s">
        <v>288</v>
      </c>
      <c r="C502" s="13">
        <v>2004</v>
      </c>
      <c r="D502" s="12" t="s">
        <v>208</v>
      </c>
      <c r="E502" s="13" t="s">
        <v>43</v>
      </c>
      <c r="F502" s="10" t="s">
        <v>216</v>
      </c>
    </row>
    <row r="503" spans="1:6" ht="11.25" customHeight="1" x14ac:dyDescent="0.25">
      <c r="A503" s="5">
        <v>501</v>
      </c>
      <c r="B503" s="10" t="s">
        <v>282</v>
      </c>
      <c r="C503" s="13">
        <v>1957</v>
      </c>
      <c r="D503" s="12" t="s">
        <v>1105</v>
      </c>
      <c r="E503" s="11" t="s">
        <v>43</v>
      </c>
      <c r="F503" s="10" t="s">
        <v>216</v>
      </c>
    </row>
    <row r="504" spans="1:6" ht="11.25" customHeight="1" x14ac:dyDescent="0.25">
      <c r="A504" s="5">
        <v>502</v>
      </c>
      <c r="B504" s="10" t="s">
        <v>239</v>
      </c>
      <c r="C504" s="13">
        <v>2015</v>
      </c>
      <c r="D504" s="12" t="s">
        <v>195</v>
      </c>
      <c r="E504" s="13" t="s">
        <v>43</v>
      </c>
      <c r="F504" s="10" t="s">
        <v>216</v>
      </c>
    </row>
    <row r="505" spans="1:6" ht="11.25" customHeight="1" x14ac:dyDescent="0.25">
      <c r="A505" s="5">
        <v>503</v>
      </c>
      <c r="B505" s="10" t="s">
        <v>24</v>
      </c>
      <c r="C505" s="11">
        <v>1991</v>
      </c>
      <c r="D505" s="12" t="s">
        <v>153</v>
      </c>
      <c r="E505" s="11" t="s">
        <v>43</v>
      </c>
      <c r="F505" s="10" t="s">
        <v>216</v>
      </c>
    </row>
    <row r="506" spans="1:6" ht="11.25" customHeight="1" x14ac:dyDescent="0.25">
      <c r="A506" s="5">
        <v>504</v>
      </c>
      <c r="B506" s="10" t="s">
        <v>26</v>
      </c>
      <c r="C506" s="11">
        <v>2016</v>
      </c>
      <c r="D506" s="12" t="s">
        <v>151</v>
      </c>
      <c r="E506" s="11" t="s">
        <v>43</v>
      </c>
      <c r="F506" s="10" t="s">
        <v>216</v>
      </c>
    </row>
    <row r="507" spans="1:6" ht="11.25" customHeight="1" x14ac:dyDescent="0.25">
      <c r="A507" s="5">
        <v>505</v>
      </c>
      <c r="B507" s="10" t="s">
        <v>233</v>
      </c>
      <c r="C507" s="13">
        <v>1997</v>
      </c>
      <c r="D507" s="12" t="s">
        <v>185</v>
      </c>
      <c r="E507" s="11" t="s">
        <v>43</v>
      </c>
      <c r="F507" s="10" t="s">
        <v>216</v>
      </c>
    </row>
    <row r="508" spans="1:6" ht="11.25" customHeight="1" x14ac:dyDescent="0.25">
      <c r="A508" s="5">
        <v>506</v>
      </c>
      <c r="B508" s="10" t="s">
        <v>58</v>
      </c>
      <c r="C508" s="13">
        <v>1958</v>
      </c>
      <c r="D508" s="12" t="s">
        <v>154</v>
      </c>
      <c r="E508" s="11" t="s">
        <v>43</v>
      </c>
      <c r="F508" s="10" t="s">
        <v>216</v>
      </c>
    </row>
    <row r="509" spans="1:6" ht="11.25" customHeight="1" x14ac:dyDescent="0.25">
      <c r="A509" s="5">
        <v>507</v>
      </c>
      <c r="B509" s="10" t="s">
        <v>225</v>
      </c>
      <c r="C509" s="13">
        <v>2006</v>
      </c>
      <c r="D509" s="12" t="s">
        <v>17</v>
      </c>
      <c r="E509" s="11" t="s">
        <v>43</v>
      </c>
      <c r="F509" s="10" t="s">
        <v>216</v>
      </c>
    </row>
    <row r="510" spans="1:6" ht="11.25" customHeight="1" x14ac:dyDescent="0.25">
      <c r="A510" s="5">
        <v>508</v>
      </c>
      <c r="B510" s="10" t="s">
        <v>228</v>
      </c>
      <c r="C510" s="13">
        <v>2006</v>
      </c>
      <c r="D510" s="12" t="s">
        <v>175</v>
      </c>
      <c r="E510" s="11" t="s">
        <v>43</v>
      </c>
      <c r="F510" s="10" t="s">
        <v>216</v>
      </c>
    </row>
    <row r="511" spans="1:6" ht="11.25" customHeight="1" x14ac:dyDescent="0.25">
      <c r="A511" s="5">
        <v>509</v>
      </c>
      <c r="B511" s="10" t="s">
        <v>253</v>
      </c>
      <c r="C511" s="13">
        <v>1972</v>
      </c>
      <c r="D511" s="12" t="s">
        <v>198</v>
      </c>
      <c r="E511" s="13" t="s">
        <v>43</v>
      </c>
      <c r="F511" s="10" t="s">
        <v>216</v>
      </c>
    </row>
    <row r="512" spans="1:6" ht="11.25" customHeight="1" x14ac:dyDescent="0.25">
      <c r="A512" s="5">
        <v>510</v>
      </c>
      <c r="B512" s="10" t="s">
        <v>253</v>
      </c>
      <c r="C512" s="13">
        <v>1947</v>
      </c>
      <c r="D512" s="12" t="s">
        <v>200</v>
      </c>
      <c r="E512" s="11" t="s">
        <v>43</v>
      </c>
      <c r="F512" s="10" t="s">
        <v>216</v>
      </c>
    </row>
    <row r="513" spans="1:7" ht="11.25" customHeight="1" x14ac:dyDescent="0.25">
      <c r="A513" s="5">
        <v>511</v>
      </c>
      <c r="B513" s="10" t="s">
        <v>236</v>
      </c>
      <c r="C513" s="13">
        <v>1968</v>
      </c>
      <c r="D513" s="12" t="s">
        <v>191</v>
      </c>
      <c r="E513" s="11" t="s">
        <v>43</v>
      </c>
      <c r="F513" s="10" t="s">
        <v>216</v>
      </c>
    </row>
    <row r="514" spans="1:7" ht="11.25" customHeight="1" x14ac:dyDescent="0.25">
      <c r="A514" s="5">
        <v>512</v>
      </c>
      <c r="B514" s="10" t="s">
        <v>284</v>
      </c>
      <c r="C514" s="13">
        <v>2003</v>
      </c>
      <c r="D514" s="12" t="s">
        <v>206</v>
      </c>
      <c r="E514" s="11" t="s">
        <v>43</v>
      </c>
      <c r="F514" s="10" t="s">
        <v>216</v>
      </c>
    </row>
    <row r="515" spans="1:7" ht="11.25" customHeight="1" x14ac:dyDescent="0.25">
      <c r="A515" s="5">
        <v>513</v>
      </c>
      <c r="B515" s="10" t="s">
        <v>240</v>
      </c>
      <c r="C515" s="11">
        <v>2015</v>
      </c>
      <c r="D515" s="12" t="s">
        <v>196</v>
      </c>
      <c r="E515" s="11" t="s">
        <v>43</v>
      </c>
      <c r="F515" s="10" t="s">
        <v>216</v>
      </c>
    </row>
    <row r="516" spans="1:7" ht="11.25" customHeight="1" x14ac:dyDescent="0.25">
      <c r="A516" s="5">
        <v>514</v>
      </c>
      <c r="B516" s="10" t="s">
        <v>227</v>
      </c>
      <c r="C516" s="13">
        <v>2010</v>
      </c>
      <c r="D516" s="12" t="s">
        <v>71</v>
      </c>
      <c r="E516" s="11" t="s">
        <v>43</v>
      </c>
      <c r="F516" s="10" t="s">
        <v>216</v>
      </c>
    </row>
    <row r="517" spans="1:7" ht="11.25" customHeight="1" x14ac:dyDescent="0.25">
      <c r="A517" s="5">
        <v>515</v>
      </c>
      <c r="B517" s="10" t="s">
        <v>244</v>
      </c>
      <c r="C517" s="11">
        <v>2019</v>
      </c>
      <c r="D517" s="14" t="s">
        <v>209</v>
      </c>
      <c r="E517" s="11" t="s">
        <v>43</v>
      </c>
      <c r="F517" s="10" t="s">
        <v>216</v>
      </c>
    </row>
    <row r="518" spans="1:7" ht="11.25" customHeight="1" x14ac:dyDescent="0.25">
      <c r="A518" s="5">
        <v>516</v>
      </c>
      <c r="B518" s="10" t="s">
        <v>245</v>
      </c>
      <c r="C518" s="13">
        <v>2018</v>
      </c>
      <c r="D518" s="12" t="s">
        <v>211</v>
      </c>
      <c r="E518" s="11" t="s">
        <v>43</v>
      </c>
      <c r="F518" s="10" t="s">
        <v>216</v>
      </c>
    </row>
    <row r="519" spans="1:7" ht="11.25" customHeight="1" x14ac:dyDescent="0.25">
      <c r="A519" s="5">
        <v>517</v>
      </c>
      <c r="B519" s="10" t="s">
        <v>31</v>
      </c>
      <c r="C519" s="13">
        <v>1990</v>
      </c>
      <c r="D519" s="12" t="s">
        <v>34</v>
      </c>
      <c r="E519" s="11" t="s">
        <v>43</v>
      </c>
      <c r="F519" s="10" t="s">
        <v>216</v>
      </c>
    </row>
    <row r="520" spans="1:7" ht="11.25" customHeight="1" x14ac:dyDescent="0.25">
      <c r="A520" s="5">
        <v>518</v>
      </c>
      <c r="B520" s="10" t="s">
        <v>270</v>
      </c>
      <c r="C520" s="13">
        <v>1969</v>
      </c>
      <c r="D520" s="12" t="s">
        <v>179</v>
      </c>
      <c r="E520" s="11" t="s">
        <v>43</v>
      </c>
      <c r="F520" s="10" t="s">
        <v>216</v>
      </c>
    </row>
    <row r="521" spans="1:7" ht="11.25" customHeight="1" x14ac:dyDescent="0.25">
      <c r="A521" s="5">
        <v>519</v>
      </c>
      <c r="B521" s="10" t="s">
        <v>25</v>
      </c>
      <c r="C521" s="13">
        <v>1968</v>
      </c>
      <c r="D521" s="12" t="s">
        <v>156</v>
      </c>
      <c r="E521" s="11" t="s">
        <v>43</v>
      </c>
      <c r="F521" s="10" t="s">
        <v>216</v>
      </c>
    </row>
    <row r="522" spans="1:7" ht="11.25" customHeight="1" x14ac:dyDescent="0.25">
      <c r="A522" s="5">
        <v>520</v>
      </c>
      <c r="B522" s="10" t="s">
        <v>260</v>
      </c>
      <c r="C522" s="13">
        <v>1957</v>
      </c>
      <c r="D522" s="12" t="s">
        <v>157</v>
      </c>
      <c r="E522" s="11" t="s">
        <v>43</v>
      </c>
      <c r="F522" s="10" t="s">
        <v>216</v>
      </c>
    </row>
    <row r="523" spans="1:7" ht="11.25" customHeight="1" x14ac:dyDescent="0.25">
      <c r="A523" s="5">
        <v>521</v>
      </c>
      <c r="B523" s="2" t="s">
        <v>511</v>
      </c>
      <c r="C523" s="5">
        <v>2005</v>
      </c>
      <c r="D523" s="6" t="s">
        <v>512</v>
      </c>
      <c r="E523" s="5" t="s">
        <v>513</v>
      </c>
      <c r="F523" s="3" t="s">
        <v>982</v>
      </c>
      <c r="G523" s="8" t="s">
        <v>335</v>
      </c>
    </row>
    <row r="524" spans="1:7" ht="11.25" customHeight="1" x14ac:dyDescent="0.25">
      <c r="A524" s="5">
        <v>522</v>
      </c>
      <c r="B524" s="2" t="s">
        <v>514</v>
      </c>
      <c r="C524" s="5">
        <v>2010</v>
      </c>
      <c r="D524" s="9" t="s">
        <v>515</v>
      </c>
      <c r="E524" s="5" t="s">
        <v>513</v>
      </c>
      <c r="F524" s="3" t="s">
        <v>981</v>
      </c>
      <c r="G524" s="8" t="s">
        <v>335</v>
      </c>
    </row>
    <row r="525" spans="1:7" ht="11.25" customHeight="1" x14ac:dyDescent="0.25">
      <c r="A525" s="120" t="s">
        <v>1152</v>
      </c>
      <c r="B525" s="120"/>
      <c r="C525" s="120"/>
      <c r="D525" s="120"/>
      <c r="E525" s="120"/>
      <c r="F525" s="120"/>
    </row>
  </sheetData>
  <autoFilter ref="A2:G2" xr:uid="{2E7CD748-3C3A-43DA-B31B-7D90D3FC3870}">
    <sortState xmlns:xlrd2="http://schemas.microsoft.com/office/spreadsheetml/2017/richdata2" ref="A3:G524">
      <sortCondition ref="E2"/>
    </sortState>
  </autoFilter>
  <sortState xmlns:xlrd2="http://schemas.microsoft.com/office/spreadsheetml/2017/richdata2" ref="A3:G524">
    <sortCondition ref="E3:E524"/>
    <sortCondition ref="B3:B524"/>
  </sortState>
  <mergeCells count="2">
    <mergeCell ref="A1:F1"/>
    <mergeCell ref="A525:F525"/>
  </mergeCells>
  <printOptions horizontalCentered="1"/>
  <pageMargins left="0.39370078740157483" right="0.39370078740157483" top="0.39370078740157483" bottom="0.39370078740157483" header="0.31496062992125984" footer="0.31496062992125984"/>
  <pageSetup paperSize="32767" scale="79" orientation="portrait" r:id="rId1"/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9B795-DC72-463D-87A5-DA9989BA9067}">
  <dimension ref="B1:AA46"/>
  <sheetViews>
    <sheetView showGridLines="0" showRowColHeaders="0" zoomScaleNormal="100" workbookViewId="0">
      <selection activeCell="AC31" sqref="AC31"/>
    </sheetView>
  </sheetViews>
  <sheetFormatPr baseColWidth="10" defaultColWidth="24.85546875" defaultRowHeight="12" x14ac:dyDescent="0.25"/>
  <cols>
    <col min="1" max="1" width="13.5703125" style="38" customWidth="1"/>
    <col min="2" max="2" width="5.5703125" style="38" customWidth="1"/>
    <col min="3" max="3" width="25" style="38" customWidth="1"/>
    <col min="4" max="27" width="3.42578125" style="38" customWidth="1"/>
    <col min="28" max="16384" width="24.85546875" style="38"/>
  </cols>
  <sheetData>
    <row r="1" spans="2:27" x14ac:dyDescent="0.25">
      <c r="C1" s="38" t="s">
        <v>985</v>
      </c>
    </row>
    <row r="2" spans="2:27" x14ac:dyDescent="0.25">
      <c r="B2" s="124" t="s">
        <v>213</v>
      </c>
      <c r="C2" s="124" t="s">
        <v>1056</v>
      </c>
      <c r="D2" s="96"/>
      <c r="AA2" s="40"/>
    </row>
    <row r="3" spans="2:27" x14ac:dyDescent="0.25">
      <c r="B3" s="124"/>
      <c r="C3" s="124"/>
      <c r="D3" s="96"/>
      <c r="AA3" s="40"/>
    </row>
    <row r="4" spans="2:27" x14ac:dyDescent="0.25">
      <c r="B4" s="125">
        <v>2021</v>
      </c>
      <c r="C4" s="42" t="s">
        <v>1057</v>
      </c>
      <c r="D4" s="42"/>
      <c r="E4" s="60"/>
      <c r="F4" s="61"/>
      <c r="G4" s="60"/>
      <c r="H4" s="61"/>
      <c r="I4" s="60"/>
      <c r="J4" s="61"/>
      <c r="K4" s="60"/>
      <c r="L4" s="61"/>
      <c r="M4" s="60"/>
      <c r="N4" s="61"/>
      <c r="O4" s="60"/>
      <c r="P4" s="61"/>
      <c r="Q4" s="60"/>
      <c r="R4" s="61"/>
      <c r="S4" s="60"/>
      <c r="T4" s="61"/>
      <c r="U4" s="60"/>
      <c r="V4" s="61"/>
      <c r="W4" s="60"/>
      <c r="X4" s="61"/>
      <c r="Y4" s="60"/>
      <c r="Z4" s="61"/>
      <c r="AA4" s="39"/>
    </row>
    <row r="5" spans="2:27" x14ac:dyDescent="0.25">
      <c r="B5" s="122"/>
      <c r="C5" s="40" t="s">
        <v>1058</v>
      </c>
      <c r="D5" s="40"/>
      <c r="E5" s="39"/>
      <c r="F5" s="41"/>
      <c r="G5" s="39"/>
      <c r="H5" s="41"/>
      <c r="I5" s="39"/>
      <c r="J5" s="41"/>
      <c r="K5" s="39"/>
      <c r="L5" s="41"/>
      <c r="M5" s="39"/>
      <c r="N5" s="41"/>
      <c r="O5" s="39"/>
      <c r="P5" s="41"/>
      <c r="Q5" s="39"/>
      <c r="R5" s="41"/>
      <c r="S5" s="39"/>
      <c r="T5" s="41"/>
      <c r="U5" s="39"/>
      <c r="V5" s="41"/>
      <c r="W5" s="39"/>
      <c r="X5" s="41"/>
      <c r="Y5" s="39"/>
      <c r="Z5" s="41"/>
      <c r="AA5" s="39"/>
    </row>
    <row r="6" spans="2:27" x14ac:dyDescent="0.25">
      <c r="B6" s="122"/>
      <c r="C6" s="40" t="s">
        <v>1059</v>
      </c>
      <c r="D6" s="40"/>
      <c r="E6" s="39"/>
      <c r="F6" s="41"/>
      <c r="G6" s="39"/>
      <c r="H6" s="41"/>
      <c r="I6" s="39"/>
      <c r="J6" s="41"/>
      <c r="K6" s="39"/>
      <c r="L6" s="41"/>
      <c r="M6" s="39"/>
      <c r="N6" s="41"/>
      <c r="O6" s="39"/>
      <c r="P6" s="41"/>
      <c r="Q6" s="39"/>
      <c r="R6" s="41"/>
      <c r="S6" s="39"/>
      <c r="T6" s="41"/>
      <c r="U6" s="39"/>
      <c r="V6" s="41"/>
      <c r="W6" s="39"/>
      <c r="X6" s="41"/>
      <c r="Y6" s="39"/>
      <c r="Z6" s="41"/>
      <c r="AA6" s="39"/>
    </row>
    <row r="7" spans="2:27" x14ac:dyDescent="0.25">
      <c r="B7" s="122"/>
      <c r="C7" s="40" t="s">
        <v>1060</v>
      </c>
      <c r="D7" s="40"/>
      <c r="E7" s="39"/>
      <c r="F7" s="41"/>
      <c r="G7" s="39"/>
      <c r="H7" s="41"/>
      <c r="I7" s="39"/>
      <c r="J7" s="41"/>
      <c r="K7" s="39"/>
      <c r="L7" s="41"/>
      <c r="M7" s="39"/>
      <c r="N7" s="41"/>
      <c r="O7" s="39"/>
      <c r="P7" s="41"/>
      <c r="Q7" s="39"/>
      <c r="R7" s="41"/>
      <c r="S7" s="39"/>
      <c r="T7" s="41"/>
      <c r="U7" s="39"/>
      <c r="V7" s="41"/>
      <c r="W7" s="39"/>
      <c r="X7" s="41"/>
      <c r="Y7" s="39"/>
      <c r="Z7" s="41"/>
      <c r="AA7" s="39"/>
    </row>
    <row r="8" spans="2:27" x14ac:dyDescent="0.25">
      <c r="B8" s="126"/>
      <c r="C8" s="43" t="s">
        <v>1061</v>
      </c>
      <c r="D8" s="43"/>
      <c r="E8" s="62"/>
      <c r="F8" s="63"/>
      <c r="G8" s="62"/>
      <c r="H8" s="63"/>
      <c r="I8" s="62"/>
      <c r="J8" s="63"/>
      <c r="K8" s="62"/>
      <c r="L8" s="63"/>
      <c r="M8" s="62"/>
      <c r="N8" s="63"/>
      <c r="O8" s="62"/>
      <c r="P8" s="63"/>
      <c r="Q8" s="62"/>
      <c r="R8" s="63"/>
      <c r="S8" s="62"/>
      <c r="T8" s="63"/>
      <c r="U8" s="62"/>
      <c r="V8" s="63"/>
      <c r="W8" s="62"/>
      <c r="X8" s="63"/>
      <c r="Y8" s="62"/>
      <c r="Z8" s="63"/>
      <c r="AA8" s="39"/>
    </row>
    <row r="9" spans="2:27" x14ac:dyDescent="0.25">
      <c r="B9" s="125">
        <v>2020</v>
      </c>
      <c r="C9" s="42" t="s">
        <v>1035</v>
      </c>
      <c r="D9" s="42"/>
      <c r="E9" s="60"/>
      <c r="F9" s="61"/>
      <c r="G9" s="60"/>
      <c r="H9" s="61"/>
      <c r="I9" s="60"/>
      <c r="J9" s="61"/>
      <c r="K9" s="60"/>
      <c r="L9" s="61"/>
      <c r="M9" s="60"/>
      <c r="N9" s="61"/>
      <c r="O9" s="60"/>
      <c r="P9" s="61"/>
      <c r="Q9" s="60"/>
      <c r="R9" s="61"/>
      <c r="S9" s="60"/>
      <c r="T9" s="61"/>
      <c r="U9" s="60"/>
      <c r="V9" s="61"/>
      <c r="W9" s="60"/>
      <c r="X9" s="61"/>
      <c r="Y9" s="60"/>
      <c r="Z9" s="61"/>
      <c r="AA9" s="39"/>
    </row>
    <row r="10" spans="2:27" x14ac:dyDescent="0.25">
      <c r="B10" s="122"/>
      <c r="C10" s="40" t="s">
        <v>1037</v>
      </c>
      <c r="D10" s="40"/>
      <c r="E10" s="39"/>
      <c r="F10" s="41"/>
      <c r="G10" s="39"/>
      <c r="H10" s="41"/>
      <c r="I10" s="39"/>
      <c r="J10" s="41"/>
      <c r="K10" s="39"/>
      <c r="L10" s="41"/>
      <c r="M10" s="39"/>
      <c r="N10" s="41"/>
      <c r="O10" s="39"/>
      <c r="P10" s="41"/>
      <c r="Q10" s="39"/>
      <c r="R10" s="41"/>
      <c r="S10" s="39"/>
      <c r="T10" s="41"/>
      <c r="U10" s="39"/>
      <c r="V10" s="41"/>
      <c r="W10" s="39"/>
      <c r="X10" s="41"/>
      <c r="Y10" s="39"/>
      <c r="Z10" s="41"/>
      <c r="AA10" s="39"/>
    </row>
    <row r="11" spans="2:27" x14ac:dyDescent="0.25">
      <c r="B11" s="122"/>
      <c r="C11" s="40" t="s">
        <v>1038</v>
      </c>
      <c r="D11" s="40"/>
      <c r="E11" s="39"/>
      <c r="F11" s="41"/>
      <c r="G11" s="39"/>
      <c r="H11" s="41"/>
      <c r="I11" s="39"/>
      <c r="J11" s="41"/>
      <c r="K11" s="39"/>
      <c r="L11" s="41"/>
      <c r="M11" s="39"/>
      <c r="N11" s="41"/>
      <c r="O11" s="39"/>
      <c r="P11" s="41"/>
      <c r="Q11" s="39"/>
      <c r="R11" s="41"/>
      <c r="S11" s="39"/>
      <c r="T11" s="41"/>
      <c r="U11" s="39"/>
      <c r="V11" s="41"/>
      <c r="W11" s="39"/>
      <c r="X11" s="41"/>
      <c r="Y11" s="39"/>
      <c r="Z11" s="41"/>
      <c r="AA11" s="39"/>
    </row>
    <row r="12" spans="2:27" x14ac:dyDescent="0.25">
      <c r="B12" s="122"/>
      <c r="C12" s="40" t="s">
        <v>1039</v>
      </c>
      <c r="D12" s="40"/>
      <c r="E12" s="39"/>
      <c r="F12" s="41"/>
      <c r="G12" s="39"/>
      <c r="H12" s="41"/>
      <c r="I12" s="39"/>
      <c r="J12" s="41"/>
      <c r="K12" s="39"/>
      <c r="L12" s="41"/>
      <c r="M12" s="39"/>
      <c r="N12" s="41"/>
      <c r="O12" s="39"/>
      <c r="P12" s="41"/>
      <c r="Q12" s="39"/>
      <c r="R12" s="41"/>
      <c r="S12" s="39"/>
      <c r="T12" s="41"/>
      <c r="U12" s="39"/>
      <c r="V12" s="41"/>
      <c r="W12" s="39"/>
      <c r="X12" s="41"/>
      <c r="Y12" s="39"/>
      <c r="Z12" s="41"/>
      <c r="AA12" s="39"/>
    </row>
    <row r="13" spans="2:27" x14ac:dyDescent="0.25">
      <c r="B13" s="127"/>
      <c r="C13" s="44" t="s">
        <v>1040</v>
      </c>
      <c r="D13" s="44"/>
      <c r="E13" s="64"/>
      <c r="F13" s="65"/>
      <c r="G13" s="64"/>
      <c r="H13" s="65"/>
      <c r="I13" s="64"/>
      <c r="J13" s="65"/>
      <c r="K13" s="64"/>
      <c r="L13" s="65"/>
      <c r="M13" s="64"/>
      <c r="N13" s="65"/>
      <c r="O13" s="64"/>
      <c r="P13" s="65"/>
      <c r="Q13" s="64"/>
      <c r="R13" s="65"/>
      <c r="S13" s="64"/>
      <c r="T13" s="65"/>
      <c r="U13" s="64"/>
      <c r="V13" s="65"/>
      <c r="W13" s="64"/>
      <c r="X13" s="65"/>
      <c r="Y13" s="64"/>
      <c r="Z13" s="65"/>
      <c r="AA13" s="39"/>
    </row>
    <row r="14" spans="2:27" x14ac:dyDescent="0.25">
      <c r="B14" s="128">
        <v>2019</v>
      </c>
      <c r="C14" s="45" t="s">
        <v>1042</v>
      </c>
      <c r="D14" s="45"/>
      <c r="E14" s="66"/>
      <c r="F14" s="67"/>
      <c r="G14" s="66"/>
      <c r="H14" s="67"/>
      <c r="I14" s="66"/>
      <c r="J14" s="67"/>
      <c r="K14" s="66"/>
      <c r="L14" s="67"/>
      <c r="M14" s="66"/>
      <c r="N14" s="67"/>
      <c r="O14" s="66"/>
      <c r="P14" s="67"/>
      <c r="Q14" s="66"/>
      <c r="R14" s="67"/>
      <c r="S14" s="66"/>
      <c r="T14" s="67"/>
      <c r="U14" s="66"/>
      <c r="V14" s="67"/>
      <c r="W14" s="66"/>
      <c r="X14" s="67"/>
      <c r="Y14" s="66"/>
      <c r="Z14" s="67"/>
      <c r="AA14" s="39"/>
    </row>
    <row r="15" spans="2:27" x14ac:dyDescent="0.25">
      <c r="B15" s="122"/>
      <c r="C15" s="40" t="s">
        <v>1062</v>
      </c>
      <c r="D15" s="40"/>
      <c r="E15" s="39"/>
      <c r="F15" s="41"/>
      <c r="G15" s="39"/>
      <c r="H15" s="41"/>
      <c r="I15" s="39"/>
      <c r="J15" s="41"/>
      <c r="K15" s="39"/>
      <c r="L15" s="41"/>
      <c r="M15" s="39"/>
      <c r="N15" s="41"/>
      <c r="O15" s="39"/>
      <c r="P15" s="41"/>
      <c r="Q15" s="39"/>
      <c r="R15" s="41"/>
      <c r="S15" s="39"/>
      <c r="T15" s="41"/>
      <c r="U15" s="39"/>
      <c r="V15" s="41"/>
      <c r="W15" s="39"/>
      <c r="X15" s="41"/>
      <c r="Y15" s="39"/>
      <c r="Z15" s="41"/>
      <c r="AA15" s="39"/>
    </row>
    <row r="16" spans="2:27" x14ac:dyDescent="0.25">
      <c r="B16" s="122"/>
      <c r="C16" s="40" t="s">
        <v>1063</v>
      </c>
      <c r="D16" s="40"/>
      <c r="E16" s="39"/>
      <c r="F16" s="41"/>
      <c r="G16" s="39"/>
      <c r="H16" s="41"/>
      <c r="I16" s="39"/>
      <c r="J16" s="41"/>
      <c r="K16" s="39"/>
      <c r="L16" s="41"/>
      <c r="M16" s="39"/>
      <c r="N16" s="41"/>
      <c r="O16" s="39"/>
      <c r="P16" s="41"/>
      <c r="Q16" s="39"/>
      <c r="R16" s="41"/>
      <c r="S16" s="39"/>
      <c r="T16" s="41"/>
      <c r="U16" s="39"/>
      <c r="V16" s="41"/>
      <c r="W16" s="39"/>
      <c r="X16" s="41"/>
      <c r="Y16" s="39"/>
      <c r="Z16" s="41"/>
      <c r="AA16" s="39"/>
    </row>
    <row r="17" spans="2:27" x14ac:dyDescent="0.25">
      <c r="B17" s="122"/>
      <c r="C17" s="40" t="s">
        <v>1064</v>
      </c>
      <c r="D17" s="40"/>
      <c r="E17" s="39"/>
      <c r="F17" s="41"/>
      <c r="G17" s="39"/>
      <c r="H17" s="41"/>
      <c r="I17" s="39"/>
      <c r="J17" s="41"/>
      <c r="K17" s="39"/>
      <c r="L17" s="41"/>
      <c r="M17" s="39"/>
      <c r="N17" s="41"/>
      <c r="O17" s="39"/>
      <c r="P17" s="41"/>
      <c r="Q17" s="39"/>
      <c r="R17" s="41"/>
      <c r="S17" s="39"/>
      <c r="T17" s="41"/>
      <c r="U17" s="39"/>
      <c r="V17" s="41"/>
      <c r="W17" s="39"/>
      <c r="X17" s="41"/>
      <c r="Y17" s="39"/>
      <c r="Z17" s="41"/>
      <c r="AA17" s="39"/>
    </row>
    <row r="18" spans="2:27" x14ac:dyDescent="0.25">
      <c r="B18" s="129"/>
      <c r="C18" s="46" t="s">
        <v>1065</v>
      </c>
      <c r="D18" s="46"/>
      <c r="E18" s="68"/>
      <c r="F18" s="69"/>
      <c r="G18" s="68"/>
      <c r="H18" s="69"/>
      <c r="I18" s="68"/>
      <c r="J18" s="69"/>
      <c r="K18" s="68"/>
      <c r="L18" s="69"/>
      <c r="M18" s="68"/>
      <c r="N18" s="69"/>
      <c r="O18" s="68"/>
      <c r="P18" s="69"/>
      <c r="Q18" s="68"/>
      <c r="R18" s="69"/>
      <c r="S18" s="68"/>
      <c r="T18" s="69"/>
      <c r="U18" s="68"/>
      <c r="V18" s="69"/>
      <c r="W18" s="68"/>
      <c r="X18" s="69"/>
      <c r="Y18" s="68"/>
      <c r="Z18" s="69"/>
      <c r="AA18" s="39"/>
    </row>
    <row r="19" spans="2:27" x14ac:dyDescent="0.25">
      <c r="B19" s="121">
        <v>2018</v>
      </c>
      <c r="C19" s="47" t="s">
        <v>1033</v>
      </c>
      <c r="D19" s="47"/>
      <c r="E19" s="70"/>
      <c r="F19" s="71"/>
      <c r="G19" s="70"/>
      <c r="H19" s="71"/>
      <c r="I19" s="70"/>
      <c r="J19" s="71"/>
      <c r="K19" s="70"/>
      <c r="L19" s="71"/>
      <c r="M19" s="70"/>
      <c r="N19" s="71"/>
      <c r="O19" s="70"/>
      <c r="P19" s="71"/>
      <c r="Q19" s="70"/>
      <c r="R19" s="71"/>
      <c r="S19" s="70"/>
      <c r="T19" s="71"/>
      <c r="U19" s="70"/>
      <c r="V19" s="71"/>
      <c r="W19" s="70"/>
      <c r="X19" s="71"/>
      <c r="Y19" s="70"/>
      <c r="Z19" s="71"/>
      <c r="AA19" s="39"/>
    </row>
    <row r="20" spans="2:27" x14ac:dyDescent="0.25">
      <c r="B20" s="122"/>
      <c r="C20" s="40" t="s">
        <v>1034</v>
      </c>
      <c r="D20" s="40"/>
      <c r="E20" s="39"/>
      <c r="F20" s="41"/>
      <c r="G20" s="39"/>
      <c r="H20" s="41"/>
      <c r="I20" s="39"/>
      <c r="J20" s="41"/>
      <c r="K20" s="39"/>
      <c r="L20" s="41"/>
      <c r="M20" s="39"/>
      <c r="N20" s="41"/>
      <c r="O20" s="39"/>
      <c r="P20" s="41"/>
      <c r="Q20" s="39"/>
      <c r="R20" s="41"/>
      <c r="S20" s="39"/>
      <c r="T20" s="41"/>
      <c r="U20" s="39"/>
      <c r="V20" s="41"/>
      <c r="W20" s="39"/>
      <c r="X20" s="41"/>
      <c r="Y20" s="39"/>
      <c r="Z20" s="41"/>
      <c r="AA20" s="39"/>
    </row>
    <row r="21" spans="2:27" x14ac:dyDescent="0.25">
      <c r="B21" s="122"/>
      <c r="C21" s="40" t="s">
        <v>1041</v>
      </c>
      <c r="D21" s="40"/>
      <c r="E21" s="39"/>
      <c r="F21" s="41"/>
      <c r="G21" s="39"/>
      <c r="H21" s="41"/>
      <c r="I21" s="39"/>
      <c r="J21" s="41"/>
      <c r="K21" s="39"/>
      <c r="L21" s="41"/>
      <c r="M21" s="39"/>
      <c r="N21" s="41"/>
      <c r="O21" s="39"/>
      <c r="P21" s="41"/>
      <c r="Q21" s="39"/>
      <c r="R21" s="41"/>
      <c r="S21" s="39"/>
      <c r="T21" s="41"/>
      <c r="U21" s="39"/>
      <c r="V21" s="41"/>
      <c r="W21" s="39"/>
      <c r="X21" s="41"/>
      <c r="Y21" s="39"/>
      <c r="Z21" s="41"/>
      <c r="AA21" s="39"/>
    </row>
    <row r="22" spans="2:27" x14ac:dyDescent="0.25">
      <c r="B22" s="122"/>
      <c r="C22" s="40" t="s">
        <v>1036</v>
      </c>
      <c r="D22" s="40"/>
      <c r="E22" s="39"/>
      <c r="F22" s="41"/>
      <c r="G22" s="39"/>
      <c r="H22" s="41"/>
      <c r="I22" s="39"/>
      <c r="J22" s="41"/>
      <c r="K22" s="39"/>
      <c r="L22" s="41"/>
      <c r="M22" s="39"/>
      <c r="N22" s="41"/>
      <c r="O22" s="39"/>
      <c r="P22" s="41"/>
      <c r="Q22" s="39"/>
      <c r="R22" s="41"/>
      <c r="S22" s="39"/>
      <c r="T22" s="41"/>
      <c r="U22" s="39"/>
      <c r="V22" s="41"/>
      <c r="W22" s="39"/>
      <c r="X22" s="41"/>
      <c r="Y22" s="39"/>
      <c r="Z22" s="41"/>
      <c r="AA22" s="39"/>
    </row>
    <row r="23" spans="2:27" x14ac:dyDescent="0.25">
      <c r="B23" s="123"/>
      <c r="C23" s="48" t="s">
        <v>1066</v>
      </c>
      <c r="D23" s="48"/>
      <c r="E23" s="72"/>
      <c r="F23" s="73"/>
      <c r="G23" s="72"/>
      <c r="H23" s="73"/>
      <c r="I23" s="72"/>
      <c r="J23" s="73"/>
      <c r="K23" s="72"/>
      <c r="L23" s="73"/>
      <c r="M23" s="72"/>
      <c r="N23" s="73"/>
      <c r="O23" s="72"/>
      <c r="P23" s="73"/>
      <c r="Q23" s="72"/>
      <c r="R23" s="73"/>
      <c r="S23" s="72"/>
      <c r="T23" s="73"/>
      <c r="U23" s="72"/>
      <c r="V23" s="73"/>
      <c r="W23" s="72"/>
      <c r="X23" s="73"/>
      <c r="Y23" s="72"/>
      <c r="Z23" s="73"/>
      <c r="AA23" s="39"/>
    </row>
    <row r="24" spans="2:27" x14ac:dyDescent="0.25">
      <c r="B24" s="131">
        <v>2017</v>
      </c>
      <c r="C24" s="49" t="s">
        <v>1067</v>
      </c>
      <c r="D24" s="49"/>
      <c r="E24" s="74"/>
      <c r="F24" s="75"/>
      <c r="G24" s="74"/>
      <c r="H24" s="75"/>
      <c r="I24" s="74"/>
      <c r="J24" s="75"/>
      <c r="K24" s="74"/>
      <c r="L24" s="75"/>
      <c r="M24" s="74"/>
      <c r="N24" s="75"/>
      <c r="O24" s="74"/>
      <c r="P24" s="75"/>
      <c r="Q24" s="74"/>
      <c r="R24" s="75"/>
      <c r="S24" s="74"/>
      <c r="T24" s="75"/>
      <c r="U24" s="74"/>
      <c r="V24" s="75"/>
      <c r="W24" s="74"/>
      <c r="X24" s="75"/>
      <c r="Y24" s="74"/>
      <c r="Z24" s="75"/>
      <c r="AA24" s="39"/>
    </row>
    <row r="25" spans="2:27" x14ac:dyDescent="0.25">
      <c r="B25" s="122"/>
      <c r="C25" s="40" t="s">
        <v>1068</v>
      </c>
      <c r="D25" s="40"/>
      <c r="E25" s="39"/>
      <c r="F25" s="41"/>
      <c r="G25" s="39"/>
      <c r="H25" s="41"/>
      <c r="I25" s="39"/>
      <c r="J25" s="41"/>
      <c r="K25" s="39"/>
      <c r="L25" s="41"/>
      <c r="M25" s="39"/>
      <c r="N25" s="41"/>
      <c r="O25" s="39"/>
      <c r="P25" s="41"/>
      <c r="Q25" s="39"/>
      <c r="R25" s="41"/>
      <c r="S25" s="39"/>
      <c r="T25" s="41"/>
      <c r="U25" s="39"/>
      <c r="V25" s="41"/>
      <c r="W25" s="39"/>
      <c r="X25" s="41"/>
      <c r="Y25" s="39"/>
      <c r="Z25" s="41"/>
      <c r="AA25" s="39"/>
    </row>
    <row r="26" spans="2:27" x14ac:dyDescent="0.25">
      <c r="B26" s="122"/>
      <c r="C26" s="40" t="s">
        <v>1069</v>
      </c>
      <c r="D26" s="40"/>
      <c r="E26" s="39"/>
      <c r="F26" s="41"/>
      <c r="G26" s="39"/>
      <c r="H26" s="41"/>
      <c r="I26" s="39"/>
      <c r="J26" s="41"/>
      <c r="K26" s="39"/>
      <c r="L26" s="41"/>
      <c r="M26" s="39"/>
      <c r="N26" s="41"/>
      <c r="O26" s="39"/>
      <c r="P26" s="41"/>
      <c r="Q26" s="39"/>
      <c r="R26" s="41"/>
      <c r="S26" s="39"/>
      <c r="T26" s="41"/>
      <c r="U26" s="39"/>
      <c r="V26" s="41"/>
      <c r="W26" s="39"/>
      <c r="X26" s="41"/>
      <c r="Y26" s="39"/>
      <c r="Z26" s="41"/>
      <c r="AA26" s="39"/>
    </row>
    <row r="27" spans="2:27" x14ac:dyDescent="0.25">
      <c r="B27" s="122"/>
      <c r="C27" s="40" t="s">
        <v>1070</v>
      </c>
      <c r="D27" s="40"/>
      <c r="E27" s="39"/>
      <c r="F27" s="41"/>
      <c r="G27" s="39"/>
      <c r="H27" s="41"/>
      <c r="I27" s="39"/>
      <c r="J27" s="41"/>
      <c r="K27" s="39"/>
      <c r="L27" s="41"/>
      <c r="M27" s="39"/>
      <c r="N27" s="41"/>
      <c r="O27" s="39"/>
      <c r="P27" s="41"/>
      <c r="Q27" s="39"/>
      <c r="R27" s="41"/>
      <c r="S27" s="39"/>
      <c r="T27" s="41"/>
      <c r="U27" s="39"/>
      <c r="V27" s="41"/>
      <c r="W27" s="39"/>
      <c r="X27" s="41"/>
      <c r="Y27" s="39"/>
      <c r="Z27" s="41"/>
      <c r="AA27" s="39"/>
    </row>
    <row r="28" spans="2:27" x14ac:dyDescent="0.25">
      <c r="B28" s="132"/>
      <c r="C28" s="50" t="s">
        <v>1071</v>
      </c>
      <c r="D28" s="50"/>
      <c r="E28" s="76"/>
      <c r="F28" s="77"/>
      <c r="G28" s="76"/>
      <c r="H28" s="77"/>
      <c r="I28" s="76"/>
      <c r="J28" s="77"/>
      <c r="K28" s="76"/>
      <c r="L28" s="77"/>
      <c r="M28" s="76"/>
      <c r="N28" s="77"/>
      <c r="O28" s="76"/>
      <c r="P28" s="77"/>
      <c r="Q28" s="76"/>
      <c r="R28" s="77"/>
      <c r="S28" s="76"/>
      <c r="T28" s="77"/>
      <c r="U28" s="76"/>
      <c r="V28" s="77"/>
      <c r="W28" s="76"/>
      <c r="X28" s="77"/>
      <c r="Y28" s="76"/>
      <c r="Z28" s="77"/>
      <c r="AA28" s="39"/>
    </row>
    <row r="29" spans="2:27" x14ac:dyDescent="0.25">
      <c r="B29" s="133">
        <v>2016</v>
      </c>
      <c r="C29" s="51" t="s">
        <v>1072</v>
      </c>
      <c r="D29" s="51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  <c r="S29" s="78"/>
      <c r="T29" s="79"/>
      <c r="U29" s="78"/>
      <c r="V29" s="79"/>
      <c r="W29" s="78"/>
      <c r="X29" s="79"/>
      <c r="Y29" s="78"/>
      <c r="Z29" s="79"/>
      <c r="AA29" s="39"/>
    </row>
    <row r="30" spans="2:27" x14ac:dyDescent="0.25">
      <c r="B30" s="122"/>
      <c r="C30" s="40" t="s">
        <v>987</v>
      </c>
      <c r="D30" s="40"/>
      <c r="E30" s="39"/>
      <c r="F30" s="41"/>
      <c r="G30" s="39"/>
      <c r="H30" s="41"/>
      <c r="I30" s="39"/>
      <c r="J30" s="41"/>
      <c r="K30" s="39"/>
      <c r="L30" s="41"/>
      <c r="M30" s="39"/>
      <c r="N30" s="41"/>
      <c r="O30" s="39"/>
      <c r="P30" s="41"/>
      <c r="Q30" s="39"/>
      <c r="R30" s="41"/>
      <c r="S30" s="39"/>
      <c r="T30" s="41"/>
      <c r="U30" s="39"/>
      <c r="V30" s="41"/>
      <c r="W30" s="39"/>
      <c r="X30" s="41"/>
      <c r="Y30" s="39"/>
      <c r="Z30" s="41"/>
      <c r="AA30" s="39"/>
    </row>
    <row r="31" spans="2:27" x14ac:dyDescent="0.25">
      <c r="B31" s="122"/>
      <c r="C31" s="40" t="s">
        <v>1073</v>
      </c>
      <c r="D31" s="40"/>
      <c r="E31" s="39"/>
      <c r="F31" s="41"/>
      <c r="G31" s="39"/>
      <c r="H31" s="41"/>
      <c r="I31" s="39"/>
      <c r="J31" s="41"/>
      <c r="K31" s="39"/>
      <c r="L31" s="41"/>
      <c r="M31" s="39"/>
      <c r="N31" s="41"/>
      <c r="O31" s="39"/>
      <c r="P31" s="41"/>
      <c r="Q31" s="39"/>
      <c r="R31" s="41"/>
      <c r="S31" s="39"/>
      <c r="T31" s="41"/>
      <c r="U31" s="39"/>
      <c r="V31" s="41"/>
      <c r="W31" s="39"/>
      <c r="X31" s="41"/>
      <c r="Y31" s="39"/>
      <c r="Z31" s="41"/>
      <c r="AA31" s="39"/>
    </row>
    <row r="32" spans="2:27" x14ac:dyDescent="0.25">
      <c r="B32" s="122"/>
      <c r="C32" s="40" t="s">
        <v>1074</v>
      </c>
      <c r="D32" s="40"/>
      <c r="E32" s="39"/>
      <c r="F32" s="41"/>
      <c r="G32" s="39"/>
      <c r="H32" s="41"/>
      <c r="I32" s="39"/>
      <c r="J32" s="41"/>
      <c r="K32" s="39"/>
      <c r="L32" s="41"/>
      <c r="M32" s="39"/>
      <c r="N32" s="41"/>
      <c r="O32" s="39"/>
      <c r="P32" s="41"/>
      <c r="Q32" s="39"/>
      <c r="R32" s="41"/>
      <c r="S32" s="39"/>
      <c r="T32" s="41"/>
      <c r="U32" s="39"/>
      <c r="V32" s="41"/>
      <c r="W32" s="39"/>
      <c r="X32" s="41"/>
      <c r="Y32" s="39"/>
      <c r="Z32" s="41"/>
      <c r="AA32" s="39"/>
    </row>
    <row r="33" spans="2:27" x14ac:dyDescent="0.25">
      <c r="B33" s="134"/>
      <c r="C33" s="52" t="s">
        <v>1075</v>
      </c>
      <c r="D33" s="52"/>
      <c r="E33" s="80"/>
      <c r="F33" s="81"/>
      <c r="G33" s="80"/>
      <c r="H33" s="81"/>
      <c r="I33" s="80"/>
      <c r="J33" s="81"/>
      <c r="K33" s="80"/>
      <c r="L33" s="81"/>
      <c r="M33" s="80"/>
      <c r="N33" s="81"/>
      <c r="O33" s="80"/>
      <c r="P33" s="81"/>
      <c r="Q33" s="80"/>
      <c r="R33" s="81"/>
      <c r="S33" s="80"/>
      <c r="T33" s="81"/>
      <c r="U33" s="80"/>
      <c r="V33" s="81"/>
      <c r="W33" s="80"/>
      <c r="X33" s="81"/>
      <c r="Y33" s="80"/>
      <c r="Z33" s="81"/>
      <c r="AA33" s="39"/>
    </row>
    <row r="34" spans="2:27" x14ac:dyDescent="0.25">
      <c r="B34" s="135">
        <v>2015</v>
      </c>
      <c r="C34" s="53" t="s">
        <v>1076</v>
      </c>
      <c r="D34" s="53"/>
      <c r="E34" s="82"/>
      <c r="F34" s="83"/>
      <c r="G34" s="82"/>
      <c r="H34" s="83"/>
      <c r="I34" s="82"/>
      <c r="J34" s="83"/>
      <c r="K34" s="82"/>
      <c r="L34" s="83"/>
      <c r="M34" s="82"/>
      <c r="N34" s="83"/>
      <c r="O34" s="82"/>
      <c r="P34" s="83"/>
      <c r="Q34" s="82"/>
      <c r="R34" s="83"/>
      <c r="S34" s="82"/>
      <c r="T34" s="83"/>
      <c r="U34" s="82"/>
      <c r="V34" s="83"/>
      <c r="W34" s="82"/>
      <c r="X34" s="83"/>
      <c r="Y34" s="82"/>
      <c r="Z34" s="83"/>
      <c r="AA34" s="39"/>
    </row>
    <row r="35" spans="2:27" x14ac:dyDescent="0.25">
      <c r="B35" s="122"/>
      <c r="C35" s="40" t="s">
        <v>1077</v>
      </c>
      <c r="D35" s="40"/>
      <c r="E35" s="39"/>
      <c r="F35" s="41"/>
      <c r="G35" s="39"/>
      <c r="H35" s="41"/>
      <c r="I35" s="39"/>
      <c r="J35" s="41"/>
      <c r="K35" s="39"/>
      <c r="L35" s="41"/>
      <c r="M35" s="39"/>
      <c r="N35" s="41"/>
      <c r="O35" s="39"/>
      <c r="P35" s="41"/>
      <c r="Q35" s="39"/>
      <c r="R35" s="41"/>
      <c r="S35" s="39"/>
      <c r="T35" s="41"/>
      <c r="U35" s="39"/>
      <c r="V35" s="41"/>
      <c r="W35" s="39"/>
      <c r="X35" s="41"/>
      <c r="Y35" s="39"/>
      <c r="Z35" s="41"/>
      <c r="AA35" s="39"/>
    </row>
    <row r="36" spans="2:27" x14ac:dyDescent="0.25">
      <c r="B36" s="136"/>
      <c r="C36" s="54" t="s">
        <v>1078</v>
      </c>
      <c r="D36" s="54"/>
      <c r="E36" s="84"/>
      <c r="F36" s="85"/>
      <c r="G36" s="84"/>
      <c r="H36" s="85"/>
      <c r="I36" s="84"/>
      <c r="J36" s="85"/>
      <c r="K36" s="84"/>
      <c r="L36" s="85"/>
      <c r="M36" s="84"/>
      <c r="N36" s="85"/>
      <c r="O36" s="84"/>
      <c r="P36" s="85"/>
      <c r="Q36" s="84"/>
      <c r="R36" s="85"/>
      <c r="S36" s="84"/>
      <c r="T36" s="85"/>
      <c r="U36" s="84"/>
      <c r="V36" s="85"/>
      <c r="W36" s="84"/>
      <c r="X36" s="85"/>
      <c r="Y36" s="84"/>
      <c r="Z36" s="85"/>
      <c r="AA36" s="39"/>
    </row>
    <row r="37" spans="2:27" x14ac:dyDescent="0.25">
      <c r="B37" s="137">
        <v>2014</v>
      </c>
      <c r="C37" s="55" t="s">
        <v>1079</v>
      </c>
      <c r="D37" s="55"/>
      <c r="E37" s="86"/>
      <c r="F37" s="87"/>
      <c r="G37" s="86"/>
      <c r="H37" s="87"/>
      <c r="I37" s="86"/>
      <c r="J37" s="87"/>
      <c r="K37" s="86"/>
      <c r="L37" s="87"/>
      <c r="M37" s="86"/>
      <c r="N37" s="87"/>
      <c r="O37" s="86"/>
      <c r="P37" s="87"/>
      <c r="Q37" s="86"/>
      <c r="R37" s="87"/>
      <c r="S37" s="86"/>
      <c r="T37" s="87"/>
      <c r="U37" s="86"/>
      <c r="V37" s="87"/>
      <c r="W37" s="86"/>
      <c r="X37" s="87"/>
      <c r="Y37" s="86"/>
      <c r="Z37" s="87"/>
      <c r="AA37" s="39"/>
    </row>
    <row r="38" spans="2:27" x14ac:dyDescent="0.25">
      <c r="B38" s="122"/>
      <c r="C38" s="40" t="s">
        <v>1080</v>
      </c>
      <c r="D38" s="40"/>
      <c r="E38" s="39"/>
      <c r="F38" s="41"/>
      <c r="G38" s="39"/>
      <c r="H38" s="41"/>
      <c r="I38" s="39"/>
      <c r="J38" s="41"/>
      <c r="K38" s="39"/>
      <c r="L38" s="41"/>
      <c r="M38" s="39"/>
      <c r="N38" s="41"/>
      <c r="O38" s="39"/>
      <c r="P38" s="41"/>
      <c r="Q38" s="39"/>
      <c r="R38" s="41"/>
      <c r="S38" s="39"/>
      <c r="T38" s="41"/>
      <c r="U38" s="39"/>
      <c r="V38" s="41"/>
      <c r="W38" s="39"/>
      <c r="X38" s="41"/>
      <c r="Y38" s="39"/>
      <c r="Z38" s="41"/>
      <c r="AA38" s="39"/>
    </row>
    <row r="39" spans="2:27" x14ac:dyDescent="0.25">
      <c r="B39" s="138"/>
      <c r="C39" s="56" t="s">
        <v>1081</v>
      </c>
      <c r="D39" s="56"/>
      <c r="E39" s="88"/>
      <c r="F39" s="89"/>
      <c r="G39" s="88"/>
      <c r="H39" s="89"/>
      <c r="I39" s="88"/>
      <c r="J39" s="89"/>
      <c r="K39" s="88"/>
      <c r="L39" s="89"/>
      <c r="M39" s="88"/>
      <c r="N39" s="89"/>
      <c r="O39" s="88"/>
      <c r="P39" s="89"/>
      <c r="Q39" s="88"/>
      <c r="R39" s="89"/>
      <c r="S39" s="88"/>
      <c r="T39" s="89"/>
      <c r="U39" s="88"/>
      <c r="V39" s="89"/>
      <c r="W39" s="88"/>
      <c r="X39" s="89"/>
      <c r="Y39" s="88"/>
      <c r="Z39" s="89"/>
      <c r="AA39" s="39"/>
    </row>
    <row r="40" spans="2:27" x14ac:dyDescent="0.25">
      <c r="B40" s="99">
        <v>2013</v>
      </c>
      <c r="C40" s="57" t="s">
        <v>1082</v>
      </c>
      <c r="D40" s="57"/>
      <c r="E40" s="90"/>
      <c r="F40" s="91"/>
      <c r="G40" s="90"/>
      <c r="H40" s="91"/>
      <c r="I40" s="90"/>
      <c r="J40" s="91"/>
      <c r="K40" s="90"/>
      <c r="L40" s="91"/>
      <c r="M40" s="90"/>
      <c r="N40" s="91"/>
      <c r="O40" s="90"/>
      <c r="P40" s="91"/>
      <c r="Q40" s="90"/>
      <c r="R40" s="91"/>
      <c r="S40" s="90"/>
      <c r="T40" s="91"/>
      <c r="U40" s="90"/>
      <c r="V40" s="91"/>
      <c r="W40" s="90"/>
      <c r="X40" s="91"/>
      <c r="Y40" s="90"/>
      <c r="Z40" s="91"/>
      <c r="AA40" s="39"/>
    </row>
    <row r="41" spans="2:27" x14ac:dyDescent="0.25">
      <c r="B41" s="139">
        <v>2012</v>
      </c>
      <c r="C41" s="58" t="s">
        <v>1083</v>
      </c>
      <c r="D41" s="58"/>
      <c r="E41" s="92"/>
      <c r="F41" s="93"/>
      <c r="G41" s="92"/>
      <c r="H41" s="93"/>
      <c r="I41" s="92"/>
      <c r="J41" s="93"/>
      <c r="K41" s="92"/>
      <c r="L41" s="93"/>
      <c r="M41" s="92"/>
      <c r="N41" s="93"/>
      <c r="O41" s="92"/>
      <c r="P41" s="93"/>
      <c r="Q41" s="92"/>
      <c r="R41" s="93"/>
      <c r="S41" s="92"/>
      <c r="T41" s="93"/>
      <c r="U41" s="92"/>
      <c r="V41" s="93"/>
      <c r="W41" s="92"/>
      <c r="X41" s="93"/>
      <c r="Y41" s="92"/>
      <c r="Z41" s="93"/>
      <c r="AA41" s="39"/>
    </row>
    <row r="42" spans="2:27" x14ac:dyDescent="0.25">
      <c r="B42" s="122"/>
      <c r="C42" s="40" t="s">
        <v>1084</v>
      </c>
      <c r="D42" s="40"/>
      <c r="E42" s="39"/>
      <c r="F42" s="41"/>
      <c r="G42" s="39"/>
      <c r="H42" s="41"/>
      <c r="I42" s="39"/>
      <c r="J42" s="41"/>
      <c r="K42" s="39"/>
      <c r="L42" s="41"/>
      <c r="M42" s="39"/>
      <c r="N42" s="41"/>
      <c r="O42" s="39"/>
      <c r="P42" s="41"/>
      <c r="Q42" s="39"/>
      <c r="R42" s="41"/>
      <c r="S42" s="39"/>
      <c r="T42" s="41"/>
      <c r="U42" s="39"/>
      <c r="V42" s="41"/>
      <c r="W42" s="39"/>
      <c r="X42" s="41"/>
      <c r="Y42" s="39"/>
      <c r="Z42" s="41"/>
      <c r="AA42" s="39"/>
    </row>
    <row r="43" spans="2:27" x14ac:dyDescent="0.25">
      <c r="B43" s="122"/>
      <c r="C43" s="40" t="s">
        <v>1085</v>
      </c>
      <c r="D43" s="40"/>
      <c r="E43" s="39"/>
      <c r="F43" s="41"/>
      <c r="G43" s="39"/>
      <c r="H43" s="41"/>
      <c r="I43" s="39"/>
      <c r="J43" s="41"/>
      <c r="K43" s="39"/>
      <c r="L43" s="41"/>
      <c r="M43" s="39"/>
      <c r="N43" s="41"/>
      <c r="O43" s="39"/>
      <c r="P43" s="41"/>
      <c r="Q43" s="39"/>
      <c r="R43" s="41"/>
      <c r="S43" s="39"/>
      <c r="T43" s="41"/>
      <c r="U43" s="39"/>
      <c r="V43" s="41"/>
      <c r="W43" s="39"/>
      <c r="X43" s="41"/>
      <c r="Y43" s="39"/>
      <c r="Z43" s="41"/>
      <c r="AA43" s="39"/>
    </row>
    <row r="44" spans="2:27" x14ac:dyDescent="0.25">
      <c r="B44" s="140"/>
      <c r="C44" s="59" t="s">
        <v>1086</v>
      </c>
      <c r="D44" s="59"/>
      <c r="E44" s="94"/>
      <c r="F44" s="95"/>
      <c r="G44" s="94"/>
      <c r="H44" s="95"/>
      <c r="I44" s="94"/>
      <c r="J44" s="95"/>
      <c r="K44" s="94"/>
      <c r="L44" s="95"/>
      <c r="M44" s="94"/>
      <c r="N44" s="95"/>
      <c r="O44" s="94"/>
      <c r="P44" s="95"/>
      <c r="Q44" s="94"/>
      <c r="R44" s="95"/>
      <c r="S44" s="94"/>
      <c r="T44" s="95"/>
      <c r="U44" s="94"/>
      <c r="V44" s="95"/>
      <c r="W44" s="94"/>
      <c r="X44" s="95"/>
      <c r="Y44" s="94"/>
      <c r="Z44" s="95"/>
      <c r="AA44" s="39"/>
    </row>
    <row r="45" spans="2:27" x14ac:dyDescent="0.25">
      <c r="B45" s="40"/>
      <c r="E45" s="39"/>
      <c r="F45" s="41"/>
      <c r="G45" s="39"/>
      <c r="H45" s="41"/>
      <c r="I45" s="39"/>
      <c r="J45" s="41"/>
      <c r="K45" s="39"/>
      <c r="L45" s="41"/>
      <c r="M45" s="39"/>
      <c r="N45" s="41"/>
      <c r="O45" s="39"/>
      <c r="P45" s="41"/>
      <c r="Q45" s="39"/>
      <c r="R45" s="41"/>
      <c r="S45" s="39"/>
      <c r="T45" s="41"/>
      <c r="U45" s="39"/>
      <c r="V45" s="41"/>
      <c r="W45" s="39"/>
      <c r="X45" s="41"/>
      <c r="Y45" s="39"/>
      <c r="Z45" s="41"/>
      <c r="AA45" s="39"/>
    </row>
    <row r="46" spans="2:27" s="98" customFormat="1" ht="18.75" customHeight="1" x14ac:dyDescent="0.25">
      <c r="B46" s="97"/>
      <c r="D46" s="130">
        <v>2010</v>
      </c>
      <c r="E46" s="130"/>
      <c r="F46" s="130">
        <v>2011</v>
      </c>
      <c r="G46" s="130"/>
      <c r="H46" s="130">
        <v>2012</v>
      </c>
      <c r="I46" s="130"/>
      <c r="J46" s="130">
        <v>2013</v>
      </c>
      <c r="K46" s="130"/>
      <c r="L46" s="130">
        <v>2014</v>
      </c>
      <c r="M46" s="130"/>
      <c r="N46" s="130">
        <v>2015</v>
      </c>
      <c r="O46" s="130"/>
      <c r="P46" s="130">
        <v>2016</v>
      </c>
      <c r="Q46" s="130"/>
      <c r="R46" s="130">
        <v>2017</v>
      </c>
      <c r="S46" s="130"/>
      <c r="T46" s="130">
        <v>2018</v>
      </c>
      <c r="U46" s="130"/>
      <c r="V46" s="130">
        <v>2019</v>
      </c>
      <c r="W46" s="130"/>
      <c r="X46" s="130">
        <v>2020</v>
      </c>
      <c r="Y46" s="130"/>
      <c r="Z46" s="130">
        <v>2021</v>
      </c>
      <c r="AA46" s="130"/>
    </row>
  </sheetData>
  <mergeCells count="23">
    <mergeCell ref="R46:S46"/>
    <mergeCell ref="T46:U46"/>
    <mergeCell ref="V46:W46"/>
    <mergeCell ref="X46:Y46"/>
    <mergeCell ref="Z46:AA46"/>
    <mergeCell ref="P46:Q46"/>
    <mergeCell ref="B24:B28"/>
    <mergeCell ref="B29:B33"/>
    <mergeCell ref="B34:B36"/>
    <mergeCell ref="B37:B39"/>
    <mergeCell ref="B41:B44"/>
    <mergeCell ref="D46:E46"/>
    <mergeCell ref="F46:G46"/>
    <mergeCell ref="H46:I46"/>
    <mergeCell ref="J46:K46"/>
    <mergeCell ref="L46:M46"/>
    <mergeCell ref="N46:O46"/>
    <mergeCell ref="B19:B23"/>
    <mergeCell ref="B2:B3"/>
    <mergeCell ref="C2:C3"/>
    <mergeCell ref="B4:B8"/>
    <mergeCell ref="B9:B13"/>
    <mergeCell ref="B14:B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C205-9F15-4256-889F-D049B8B13375}">
  <dimension ref="B3:E14"/>
  <sheetViews>
    <sheetView showGridLines="0" showRowColHeaders="0" zoomScale="110" zoomScaleNormal="110" workbookViewId="0">
      <selection activeCell="C20" sqref="C20"/>
    </sheetView>
  </sheetViews>
  <sheetFormatPr baseColWidth="10" defaultRowHeight="12.75" x14ac:dyDescent="0.25"/>
  <cols>
    <col min="1" max="1" width="8.5703125" style="17" customWidth="1"/>
    <col min="2" max="2" width="7.42578125" style="18" customWidth="1"/>
    <col min="3" max="3" width="22.5703125" style="17" bestFit="1" customWidth="1"/>
    <col min="4" max="4" width="8.42578125" style="18" bestFit="1" customWidth="1"/>
    <col min="5" max="5" width="11.42578125" style="18"/>
    <col min="6" max="16384" width="11.42578125" style="17"/>
  </cols>
  <sheetData>
    <row r="3" spans="2:5" s="16" customFormat="1" x14ac:dyDescent="0.25">
      <c r="B3" s="25" t="s">
        <v>291</v>
      </c>
      <c r="C3" s="107" t="s">
        <v>292</v>
      </c>
      <c r="D3" s="25" t="s">
        <v>293</v>
      </c>
      <c r="E3" s="25" t="s">
        <v>294</v>
      </c>
    </row>
    <row r="4" spans="2:5" x14ac:dyDescent="0.25">
      <c r="B4" s="18">
        <v>1</v>
      </c>
      <c r="C4" s="105" t="s">
        <v>299</v>
      </c>
      <c r="D4" s="106">
        <v>208</v>
      </c>
      <c r="E4" s="19">
        <f>GETPIVOTDATA("Ítem",$C$3,"Tipo de publicación","Artículo")/GETPIVOTDATA("Ítem",$C$3)</f>
        <v>0.39846743295019155</v>
      </c>
    </row>
    <row r="5" spans="2:5" x14ac:dyDescent="0.25">
      <c r="B5" s="18">
        <v>2</v>
      </c>
      <c r="C5" s="105" t="s">
        <v>477</v>
      </c>
      <c r="D5" s="106">
        <v>1</v>
      </c>
      <c r="E5" s="19">
        <f>GETPIVOTDATA("Ítem",$C$3,"Tipo de publicación","Capítulo de libro")/GETPIVOTDATA("Ítem",$C$3)</f>
        <v>1.9157088122605363E-3</v>
      </c>
    </row>
    <row r="6" spans="2:5" x14ac:dyDescent="0.25">
      <c r="B6" s="18">
        <v>3</v>
      </c>
      <c r="C6" s="105" t="s">
        <v>893</v>
      </c>
      <c r="D6" s="106">
        <v>75</v>
      </c>
      <c r="E6" s="19">
        <f>GETPIVOTDATA("Ítem",$C$3,"Tipo de publicación","Conference paper")/GETPIVOTDATA("Ítem",$C$3)</f>
        <v>0.14367816091954022</v>
      </c>
    </row>
    <row r="7" spans="2:5" x14ac:dyDescent="0.25">
      <c r="B7" s="18">
        <v>4</v>
      </c>
      <c r="C7" s="105" t="s">
        <v>42</v>
      </c>
      <c r="D7" s="106">
        <v>109</v>
      </c>
      <c r="E7" s="19">
        <f>GETPIVOTDATA("Ítem",$C$3,"Tipo de publicación","Estándar")/GETPIVOTDATA("Ítem",$C$3)</f>
        <v>0.20881226053639848</v>
      </c>
    </row>
    <row r="8" spans="2:5" x14ac:dyDescent="0.25">
      <c r="B8" s="18">
        <v>5</v>
      </c>
      <c r="C8" s="105" t="s">
        <v>482</v>
      </c>
      <c r="D8" s="106">
        <v>3</v>
      </c>
      <c r="E8" s="19">
        <f>GETPIVOTDATA("Ítem",$C$3,"Tipo de publicación","Libro")/GETPIVOTDATA("Ítem",$C$3)</f>
        <v>5.7471264367816091E-3</v>
      </c>
    </row>
    <row r="9" spans="2:5" x14ac:dyDescent="0.25">
      <c r="B9" s="18">
        <v>6</v>
      </c>
      <c r="C9" s="105" t="s">
        <v>488</v>
      </c>
      <c r="D9" s="106">
        <v>1</v>
      </c>
      <c r="E9" s="19">
        <f>GETPIVOTDATA("Ítem",$C$3,"Tipo de publicación","Patente")/GETPIVOTDATA("Ítem",$C$3)</f>
        <v>1.9157088122605363E-3</v>
      </c>
    </row>
    <row r="10" spans="2:5" x14ac:dyDescent="0.25">
      <c r="B10" s="18">
        <v>7</v>
      </c>
      <c r="C10" s="105" t="s">
        <v>491</v>
      </c>
      <c r="D10" s="106">
        <v>19</v>
      </c>
      <c r="E10" s="19">
        <f>GETPIVOTDATA("Ítem",$C$3,"Tipo de publicación","Reporte de Organización")/GETPIVOTDATA("Ítem",$C$3)</f>
        <v>3.6398467432950193E-2</v>
      </c>
    </row>
    <row r="11" spans="2:5" x14ac:dyDescent="0.25">
      <c r="B11" s="18">
        <v>8</v>
      </c>
      <c r="C11" s="105" t="s">
        <v>894</v>
      </c>
      <c r="D11" s="106">
        <v>13</v>
      </c>
      <c r="E11" s="19">
        <f>GETPIVOTDATA("Ítem",$C$3,"Tipo de publicación","Revisión (Review)")/GETPIVOTDATA("Ítem",$C$3)</f>
        <v>2.4904214559386972E-2</v>
      </c>
    </row>
    <row r="12" spans="2:5" x14ac:dyDescent="0.25">
      <c r="B12" s="18">
        <v>9</v>
      </c>
      <c r="C12" s="105" t="s">
        <v>43</v>
      </c>
      <c r="D12" s="106">
        <v>91</v>
      </c>
      <c r="E12" s="19">
        <f>GETPIVOTDATA("Ítem",$C$3,"Tipo de publicación","Sistema de Clasificación")/GETPIVOTDATA("Ítem",$C$3)</f>
        <v>0.17432950191570881</v>
      </c>
    </row>
    <row r="13" spans="2:5" x14ac:dyDescent="0.25">
      <c r="B13" s="26">
        <v>10</v>
      </c>
      <c r="C13" s="108" t="s">
        <v>513</v>
      </c>
      <c r="D13" s="109">
        <v>2</v>
      </c>
      <c r="E13" s="27">
        <f>GETPIVOTDATA("Ítem",$C$3,"Tipo de publicación","Tesis doctoral o de maestría")/GETPIVOTDATA("Ítem",$C$3)</f>
        <v>3.8314176245210726E-3</v>
      </c>
    </row>
    <row r="14" spans="2:5" x14ac:dyDescent="0.25">
      <c r="C14" s="105" t="s">
        <v>295</v>
      </c>
      <c r="D14" s="106">
        <v>522</v>
      </c>
      <c r="E14" s="110">
        <f>SUM(E4:E13)</f>
        <v>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F3A8-5A42-4229-8306-400FD196622C}">
  <dimension ref="B3:E15"/>
  <sheetViews>
    <sheetView showGridLines="0" showRowColHeaders="0" tabSelected="1" zoomScale="110" zoomScaleNormal="110" workbookViewId="0">
      <selection activeCell="C25" sqref="C25"/>
    </sheetView>
  </sheetViews>
  <sheetFormatPr baseColWidth="10" defaultRowHeight="12.75" x14ac:dyDescent="0.25"/>
  <cols>
    <col min="1" max="1" width="8.5703125" style="17" customWidth="1"/>
    <col min="2" max="2" width="7.42578125" style="18" customWidth="1"/>
    <col min="3" max="3" width="54.5703125" style="17" bestFit="1" customWidth="1"/>
    <col min="4" max="4" width="8.42578125" style="18" bestFit="1" customWidth="1"/>
    <col min="5" max="5" width="11.42578125" style="18"/>
    <col min="6" max="16384" width="11.42578125" style="17"/>
  </cols>
  <sheetData>
    <row r="3" spans="2:5" s="16" customFormat="1" x14ac:dyDescent="0.25">
      <c r="B3" s="25" t="s">
        <v>291</v>
      </c>
      <c r="C3" s="117" t="s">
        <v>292</v>
      </c>
      <c r="D3" s="25" t="s">
        <v>293</v>
      </c>
      <c r="E3" s="25" t="s">
        <v>294</v>
      </c>
    </row>
    <row r="4" spans="2:5" x14ac:dyDescent="0.25">
      <c r="B4" s="18">
        <v>1</v>
      </c>
      <c r="C4" s="105" t="s">
        <v>981</v>
      </c>
      <c r="D4" s="106">
        <v>118</v>
      </c>
      <c r="E4" s="19">
        <f>GETPIVOTDATA("Ítem",$C$3,"Enfoque de Investigación","Análisis de factores de influencia")/GETPIVOTDATA("Ítem",$C$3)</f>
        <v>0.22605363984674329</v>
      </c>
    </row>
    <row r="5" spans="2:5" x14ac:dyDescent="0.25">
      <c r="B5" s="18">
        <v>2</v>
      </c>
      <c r="C5" s="105" t="s">
        <v>983</v>
      </c>
      <c r="D5" s="106">
        <v>87</v>
      </c>
      <c r="E5" s="19">
        <f>GETPIVOTDATA("Ítem",$C$3,"Enfoque de Investigación","Desarrollo de marcos de referencia o SC")/GETPIVOTDATA("Ítem",$C$3)</f>
        <v>0.16666666666666666</v>
      </c>
    </row>
    <row r="6" spans="2:5" x14ac:dyDescent="0.25">
      <c r="B6" s="18">
        <v>3</v>
      </c>
      <c r="C6" s="105" t="s">
        <v>215</v>
      </c>
      <c r="D6" s="106">
        <v>104</v>
      </c>
      <c r="E6" s="19">
        <f>GETPIVOTDATA("Ítem",$C$3,"Enfoque de Investigación","Estándar internacional para el desarrollo de SC o bases de datos")/GETPIVOTDATA("Ítem",$C$3)</f>
        <v>0.19923371647509577</v>
      </c>
    </row>
    <row r="7" spans="2:5" x14ac:dyDescent="0.25">
      <c r="B7" s="18">
        <v>4</v>
      </c>
      <c r="C7" s="105" t="s">
        <v>982</v>
      </c>
      <c r="D7" s="106">
        <v>84</v>
      </c>
      <c r="E7" s="19">
        <f>GETPIVOTDATA("Ítem",$C$3,"Enfoque de Investigación","Metodologías de mapeo para implementacion en SC o BIM")/GETPIVOTDATA("Ítem",$C$3)</f>
        <v>0.16091954022988506</v>
      </c>
    </row>
    <row r="8" spans="2:5" x14ac:dyDescent="0.25">
      <c r="B8" s="18">
        <v>5</v>
      </c>
      <c r="C8" s="105" t="s">
        <v>984</v>
      </c>
      <c r="D8" s="106">
        <v>37</v>
      </c>
      <c r="E8" s="19">
        <f>GETPIVOTDATA("Ítem",$C$3,"Enfoque de Investigación","Revisiones de literatura y estado del arte relacionados con SC o BIM")/GETPIVOTDATA("Ítem",$C$3)</f>
        <v>7.0881226053639848E-2</v>
      </c>
    </row>
    <row r="9" spans="2:5" x14ac:dyDescent="0.25">
      <c r="B9" s="26">
        <v>6</v>
      </c>
      <c r="C9" s="108" t="s">
        <v>216</v>
      </c>
      <c r="D9" s="109">
        <v>92</v>
      </c>
      <c r="E9" s="27">
        <f>GETPIVOTDATA("Ítem",$C$3,"Enfoque de Investigación","Sistema de clasificación estructurado")/GETPIVOTDATA("Ítem",$C$3)</f>
        <v>0.17624521072796934</v>
      </c>
    </row>
    <row r="10" spans="2:5" x14ac:dyDescent="0.25">
      <c r="C10" s="105" t="s">
        <v>295</v>
      </c>
      <c r="D10" s="106">
        <v>522</v>
      </c>
      <c r="E10" s="20">
        <f>SUM(E4:E9)</f>
        <v>1</v>
      </c>
    </row>
    <row r="11" spans="2:5" ht="15" x14ac:dyDescent="0.25">
      <c r="C11"/>
      <c r="D11"/>
      <c r="E11" s="19"/>
    </row>
    <row r="12" spans="2:5" ht="15" x14ac:dyDescent="0.25">
      <c r="B12" s="112"/>
      <c r="C12" s="113"/>
      <c r="D12" s="113"/>
      <c r="E12" s="114"/>
    </row>
    <row r="13" spans="2:5" ht="15" x14ac:dyDescent="0.25">
      <c r="B13" s="112"/>
      <c r="C13" s="113"/>
      <c r="D13" s="113"/>
      <c r="E13" s="114"/>
    </row>
    <row r="14" spans="2:5" ht="15" x14ac:dyDescent="0.25">
      <c r="B14" s="112"/>
      <c r="C14" s="113"/>
      <c r="D14" s="113"/>
      <c r="E14" s="115"/>
    </row>
    <row r="15" spans="2:5" x14ac:dyDescent="0.25">
      <c r="B15" s="112"/>
      <c r="C15" s="116"/>
      <c r="D15" s="112"/>
      <c r="E15" s="112"/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7806-DFDC-40A1-A195-CF366734C811}">
  <dimension ref="B3:D64"/>
  <sheetViews>
    <sheetView showGridLines="0" showRowColHeaders="0" zoomScale="110" zoomScaleNormal="110" workbookViewId="0">
      <selection activeCell="H44" sqref="H44"/>
    </sheetView>
  </sheetViews>
  <sheetFormatPr baseColWidth="10" defaultRowHeight="12.75" x14ac:dyDescent="0.25"/>
  <cols>
    <col min="1" max="1" width="8.5703125" style="17" customWidth="1"/>
    <col min="2" max="2" width="7.42578125" style="18" customWidth="1"/>
    <col min="3" max="3" width="19.28515625" style="17" bestFit="1" customWidth="1"/>
    <col min="4" max="4" width="8.42578125" style="18" bestFit="1" customWidth="1"/>
    <col min="5" max="16384" width="11.42578125" style="17"/>
  </cols>
  <sheetData>
    <row r="3" spans="2:4" s="16" customFormat="1" x14ac:dyDescent="0.25">
      <c r="B3" s="25" t="s">
        <v>291</v>
      </c>
      <c r="C3" s="111" t="s">
        <v>1106</v>
      </c>
      <c r="D3" s="25" t="s">
        <v>293</v>
      </c>
    </row>
    <row r="4" spans="2:4" x14ac:dyDescent="0.25">
      <c r="B4" s="18">
        <v>1</v>
      </c>
      <c r="C4" s="18">
        <v>1922</v>
      </c>
      <c r="D4" s="106">
        <v>1</v>
      </c>
    </row>
    <row r="5" spans="2:4" x14ac:dyDescent="0.25">
      <c r="B5" s="18">
        <v>2</v>
      </c>
      <c r="C5" s="18">
        <v>1934</v>
      </c>
      <c r="D5" s="106">
        <v>1</v>
      </c>
    </row>
    <row r="6" spans="2:4" x14ac:dyDescent="0.25">
      <c r="B6" s="18">
        <v>3</v>
      </c>
      <c r="C6" s="18">
        <v>1947</v>
      </c>
      <c r="D6" s="106">
        <v>1</v>
      </c>
    </row>
    <row r="7" spans="2:4" x14ac:dyDescent="0.25">
      <c r="B7" s="18">
        <v>4</v>
      </c>
      <c r="C7" s="18">
        <v>1955</v>
      </c>
      <c r="D7" s="106">
        <v>1</v>
      </c>
    </row>
    <row r="8" spans="2:4" x14ac:dyDescent="0.25">
      <c r="B8" s="18">
        <v>5</v>
      </c>
      <c r="C8" s="18">
        <v>1957</v>
      </c>
      <c r="D8" s="106">
        <v>2</v>
      </c>
    </row>
    <row r="9" spans="2:4" x14ac:dyDescent="0.25">
      <c r="B9" s="18">
        <v>6</v>
      </c>
      <c r="C9" s="18">
        <v>1958</v>
      </c>
      <c r="D9" s="106">
        <v>2</v>
      </c>
    </row>
    <row r="10" spans="2:4" x14ac:dyDescent="0.25">
      <c r="B10" s="18">
        <v>7</v>
      </c>
      <c r="C10" s="18">
        <v>1959</v>
      </c>
      <c r="D10" s="106">
        <v>4</v>
      </c>
    </row>
    <row r="11" spans="2:4" x14ac:dyDescent="0.25">
      <c r="B11" s="18">
        <v>8</v>
      </c>
      <c r="C11" s="18">
        <v>1961</v>
      </c>
      <c r="D11" s="106">
        <v>1</v>
      </c>
    </row>
    <row r="12" spans="2:4" x14ac:dyDescent="0.25">
      <c r="B12" s="18">
        <v>9</v>
      </c>
      <c r="C12" s="18">
        <v>1962</v>
      </c>
      <c r="D12" s="106">
        <v>1</v>
      </c>
    </row>
    <row r="13" spans="2:4" x14ac:dyDescent="0.25">
      <c r="B13" s="18">
        <v>10</v>
      </c>
      <c r="C13" s="18">
        <v>1963</v>
      </c>
      <c r="D13" s="106">
        <v>1</v>
      </c>
    </row>
    <row r="14" spans="2:4" x14ac:dyDescent="0.25">
      <c r="B14" s="18">
        <v>11</v>
      </c>
      <c r="C14" s="18">
        <v>1964</v>
      </c>
      <c r="D14" s="106">
        <v>3</v>
      </c>
    </row>
    <row r="15" spans="2:4" x14ac:dyDescent="0.25">
      <c r="B15" s="18">
        <v>12</v>
      </c>
      <c r="C15" s="18">
        <v>1968</v>
      </c>
      <c r="D15" s="106">
        <v>2</v>
      </c>
    </row>
    <row r="16" spans="2:4" x14ac:dyDescent="0.25">
      <c r="B16" s="18">
        <v>13</v>
      </c>
      <c r="C16" s="18">
        <v>1969</v>
      </c>
      <c r="D16" s="106">
        <v>4</v>
      </c>
    </row>
    <row r="17" spans="2:4" x14ac:dyDescent="0.25">
      <c r="B17" s="18">
        <v>14</v>
      </c>
      <c r="C17" s="18">
        <v>1970</v>
      </c>
      <c r="D17" s="106">
        <v>2</v>
      </c>
    </row>
    <row r="18" spans="2:4" x14ac:dyDescent="0.25">
      <c r="B18" s="18">
        <v>15</v>
      </c>
      <c r="C18" s="18">
        <v>1971</v>
      </c>
      <c r="D18" s="106">
        <v>1</v>
      </c>
    </row>
    <row r="19" spans="2:4" x14ac:dyDescent="0.25">
      <c r="B19" s="18">
        <v>16</v>
      </c>
      <c r="C19" s="18">
        <v>1972</v>
      </c>
      <c r="D19" s="106">
        <v>2</v>
      </c>
    </row>
    <row r="20" spans="2:4" x14ac:dyDescent="0.25">
      <c r="B20" s="18">
        <v>17</v>
      </c>
      <c r="C20" s="18">
        <v>1973</v>
      </c>
      <c r="D20" s="106">
        <v>2</v>
      </c>
    </row>
    <row r="21" spans="2:4" x14ac:dyDescent="0.25">
      <c r="B21" s="18">
        <v>18</v>
      </c>
      <c r="C21" s="18">
        <v>1979</v>
      </c>
      <c r="D21" s="106">
        <v>2</v>
      </c>
    </row>
    <row r="22" spans="2:4" x14ac:dyDescent="0.25">
      <c r="B22" s="18">
        <v>19</v>
      </c>
      <c r="C22" s="18">
        <v>1980</v>
      </c>
      <c r="D22" s="106">
        <v>1</v>
      </c>
    </row>
    <row r="23" spans="2:4" x14ac:dyDescent="0.25">
      <c r="B23" s="18">
        <v>20</v>
      </c>
      <c r="C23" s="18">
        <v>1981</v>
      </c>
      <c r="D23" s="106">
        <v>2</v>
      </c>
    </row>
    <row r="24" spans="2:4" x14ac:dyDescent="0.25">
      <c r="B24" s="18">
        <v>21</v>
      </c>
      <c r="C24" s="18">
        <v>1983</v>
      </c>
      <c r="D24" s="106">
        <v>1</v>
      </c>
    </row>
    <row r="25" spans="2:4" x14ac:dyDescent="0.25">
      <c r="B25" s="18">
        <v>22</v>
      </c>
      <c r="C25" s="18">
        <v>1985</v>
      </c>
      <c r="D25" s="106">
        <v>1</v>
      </c>
    </row>
    <row r="26" spans="2:4" x14ac:dyDescent="0.25">
      <c r="B26" s="18">
        <v>23</v>
      </c>
      <c r="C26" s="18">
        <v>1986</v>
      </c>
      <c r="D26" s="106">
        <v>1</v>
      </c>
    </row>
    <row r="27" spans="2:4" x14ac:dyDescent="0.25">
      <c r="B27" s="18">
        <v>24</v>
      </c>
      <c r="C27" s="18">
        <v>1987</v>
      </c>
      <c r="D27" s="106">
        <v>1</v>
      </c>
    </row>
    <row r="28" spans="2:4" x14ac:dyDescent="0.25">
      <c r="B28" s="18">
        <v>25</v>
      </c>
      <c r="C28" s="18">
        <v>1988</v>
      </c>
      <c r="D28" s="106">
        <v>1</v>
      </c>
    </row>
    <row r="29" spans="2:4" x14ac:dyDescent="0.25">
      <c r="B29" s="18">
        <v>26</v>
      </c>
      <c r="C29" s="18">
        <v>1989</v>
      </c>
      <c r="D29" s="106">
        <v>1</v>
      </c>
    </row>
    <row r="30" spans="2:4" x14ac:dyDescent="0.25">
      <c r="B30" s="18">
        <v>27</v>
      </c>
      <c r="C30" s="18">
        <v>1990</v>
      </c>
      <c r="D30" s="106">
        <v>4</v>
      </c>
    </row>
    <row r="31" spans="2:4" x14ac:dyDescent="0.25">
      <c r="B31" s="18">
        <v>28</v>
      </c>
      <c r="C31" s="18">
        <v>1991</v>
      </c>
      <c r="D31" s="106">
        <v>4</v>
      </c>
    </row>
    <row r="32" spans="2:4" x14ac:dyDescent="0.25">
      <c r="B32" s="18">
        <v>29</v>
      </c>
      <c r="C32" s="18">
        <v>1992</v>
      </c>
      <c r="D32" s="106">
        <v>1</v>
      </c>
    </row>
    <row r="33" spans="2:4" x14ac:dyDescent="0.25">
      <c r="B33" s="18">
        <v>30</v>
      </c>
      <c r="C33" s="18">
        <v>1993</v>
      </c>
      <c r="D33" s="106">
        <v>2</v>
      </c>
    </row>
    <row r="34" spans="2:4" x14ac:dyDescent="0.25">
      <c r="B34" s="18">
        <v>31</v>
      </c>
      <c r="C34" s="18">
        <v>1994</v>
      </c>
      <c r="D34" s="106">
        <v>3</v>
      </c>
    </row>
    <row r="35" spans="2:4" x14ac:dyDescent="0.25">
      <c r="B35" s="18">
        <v>32</v>
      </c>
      <c r="C35" s="18">
        <v>1995</v>
      </c>
      <c r="D35" s="106">
        <v>3</v>
      </c>
    </row>
    <row r="36" spans="2:4" x14ac:dyDescent="0.25">
      <c r="B36" s="18">
        <v>33</v>
      </c>
      <c r="C36" s="18">
        <v>1996</v>
      </c>
      <c r="D36" s="106">
        <v>6</v>
      </c>
    </row>
    <row r="37" spans="2:4" x14ac:dyDescent="0.25">
      <c r="B37" s="18">
        <v>34</v>
      </c>
      <c r="C37" s="18">
        <v>1997</v>
      </c>
      <c r="D37" s="106">
        <v>7</v>
      </c>
    </row>
    <row r="38" spans="2:4" x14ac:dyDescent="0.25">
      <c r="B38" s="18">
        <v>35</v>
      </c>
      <c r="C38" s="18">
        <v>1998</v>
      </c>
      <c r="D38" s="106">
        <v>4</v>
      </c>
    </row>
    <row r="39" spans="2:4" x14ac:dyDescent="0.25">
      <c r="B39" s="18">
        <v>36</v>
      </c>
      <c r="C39" s="18">
        <v>1999</v>
      </c>
      <c r="D39" s="106">
        <v>4</v>
      </c>
    </row>
    <row r="40" spans="2:4" x14ac:dyDescent="0.25">
      <c r="B40" s="18">
        <v>37</v>
      </c>
      <c r="C40" s="18">
        <v>2000</v>
      </c>
      <c r="D40" s="106">
        <v>3</v>
      </c>
    </row>
    <row r="41" spans="2:4" x14ac:dyDescent="0.25">
      <c r="B41" s="18">
        <v>38</v>
      </c>
      <c r="C41" s="18">
        <v>2001</v>
      </c>
      <c r="D41" s="106">
        <v>3</v>
      </c>
    </row>
    <row r="42" spans="2:4" x14ac:dyDescent="0.25">
      <c r="B42" s="18">
        <v>39</v>
      </c>
      <c r="C42" s="18">
        <v>2002</v>
      </c>
      <c r="D42" s="106">
        <v>3</v>
      </c>
    </row>
    <row r="43" spans="2:4" x14ac:dyDescent="0.25">
      <c r="B43" s="18">
        <v>40</v>
      </c>
      <c r="C43" s="18">
        <v>2003</v>
      </c>
      <c r="D43" s="106">
        <v>7</v>
      </c>
    </row>
    <row r="44" spans="2:4" x14ac:dyDescent="0.25">
      <c r="B44" s="18">
        <v>41</v>
      </c>
      <c r="C44" s="18">
        <v>2004</v>
      </c>
      <c r="D44" s="106">
        <v>5</v>
      </c>
    </row>
    <row r="45" spans="2:4" x14ac:dyDescent="0.25">
      <c r="B45" s="18">
        <v>42</v>
      </c>
      <c r="C45" s="18">
        <v>2005</v>
      </c>
      <c r="D45" s="106">
        <v>8</v>
      </c>
    </row>
    <row r="46" spans="2:4" x14ac:dyDescent="0.25">
      <c r="B46" s="18">
        <v>43</v>
      </c>
      <c r="C46" s="18">
        <v>2006</v>
      </c>
      <c r="D46" s="106">
        <v>9</v>
      </c>
    </row>
    <row r="47" spans="2:4" x14ac:dyDescent="0.25">
      <c r="B47" s="18">
        <v>44</v>
      </c>
      <c r="C47" s="18">
        <v>2007</v>
      </c>
      <c r="D47" s="106">
        <v>15</v>
      </c>
    </row>
    <row r="48" spans="2:4" x14ac:dyDescent="0.25">
      <c r="B48" s="18">
        <v>45</v>
      </c>
      <c r="C48" s="18">
        <v>2008</v>
      </c>
      <c r="D48" s="106">
        <v>5</v>
      </c>
    </row>
    <row r="49" spans="2:4" x14ac:dyDescent="0.25">
      <c r="B49" s="18">
        <v>46</v>
      </c>
      <c r="C49" s="18">
        <v>2009</v>
      </c>
      <c r="D49" s="106">
        <v>7</v>
      </c>
    </row>
    <row r="50" spans="2:4" x14ac:dyDescent="0.25">
      <c r="B50" s="18">
        <v>47</v>
      </c>
      <c r="C50" s="18">
        <v>2010</v>
      </c>
      <c r="D50" s="106">
        <v>12</v>
      </c>
    </row>
    <row r="51" spans="2:4" x14ac:dyDescent="0.25">
      <c r="B51" s="18">
        <v>48</v>
      </c>
      <c r="C51" s="18">
        <v>2011</v>
      </c>
      <c r="D51" s="106">
        <v>3</v>
      </c>
    </row>
    <row r="52" spans="2:4" x14ac:dyDescent="0.25">
      <c r="B52" s="18">
        <v>49</v>
      </c>
      <c r="C52" s="18">
        <v>2012</v>
      </c>
      <c r="D52" s="106">
        <v>22</v>
      </c>
    </row>
    <row r="53" spans="2:4" x14ac:dyDescent="0.25">
      <c r="B53" s="18">
        <v>50</v>
      </c>
      <c r="C53" s="18">
        <v>2013</v>
      </c>
      <c r="D53" s="106">
        <v>14</v>
      </c>
    </row>
    <row r="54" spans="2:4" x14ac:dyDescent="0.25">
      <c r="B54" s="18">
        <v>51</v>
      </c>
      <c r="C54" s="18">
        <v>2014</v>
      </c>
      <c r="D54" s="106">
        <v>20</v>
      </c>
    </row>
    <row r="55" spans="2:4" x14ac:dyDescent="0.25">
      <c r="B55" s="18">
        <v>52</v>
      </c>
      <c r="C55" s="18">
        <v>2015</v>
      </c>
      <c r="D55" s="106">
        <v>20</v>
      </c>
    </row>
    <row r="56" spans="2:4" x14ac:dyDescent="0.25">
      <c r="B56" s="18">
        <v>53</v>
      </c>
      <c r="C56" s="18">
        <v>2016</v>
      </c>
      <c r="D56" s="106">
        <v>27</v>
      </c>
    </row>
    <row r="57" spans="2:4" x14ac:dyDescent="0.25">
      <c r="B57" s="18">
        <v>54</v>
      </c>
      <c r="C57" s="18">
        <v>2017</v>
      </c>
      <c r="D57" s="106">
        <v>28</v>
      </c>
    </row>
    <row r="58" spans="2:4" x14ac:dyDescent="0.25">
      <c r="B58" s="18">
        <v>55</v>
      </c>
      <c r="C58" s="18">
        <v>2018</v>
      </c>
      <c r="D58" s="106">
        <v>45</v>
      </c>
    </row>
    <row r="59" spans="2:4" x14ac:dyDescent="0.25">
      <c r="B59" s="18">
        <v>56</v>
      </c>
      <c r="C59" s="18">
        <v>2019</v>
      </c>
      <c r="D59" s="106">
        <v>38</v>
      </c>
    </row>
    <row r="60" spans="2:4" x14ac:dyDescent="0.25">
      <c r="B60" s="18">
        <v>57</v>
      </c>
      <c r="C60" s="18">
        <v>2020</v>
      </c>
      <c r="D60" s="106">
        <v>57</v>
      </c>
    </row>
    <row r="61" spans="2:4" x14ac:dyDescent="0.25">
      <c r="B61" s="18">
        <v>58</v>
      </c>
      <c r="C61" s="18">
        <v>2021</v>
      </c>
      <c r="D61" s="106">
        <v>67</v>
      </c>
    </row>
    <row r="62" spans="2:4" x14ac:dyDescent="0.25">
      <c r="B62" s="26">
        <v>59</v>
      </c>
      <c r="C62" s="26">
        <v>2022</v>
      </c>
      <c r="D62" s="109">
        <v>14</v>
      </c>
    </row>
    <row r="63" spans="2:4" x14ac:dyDescent="0.25">
      <c r="C63" s="105" t="s">
        <v>295</v>
      </c>
      <c r="D63" s="106">
        <v>512</v>
      </c>
    </row>
    <row r="64" spans="2:4" ht="15" x14ac:dyDescent="0.25">
      <c r="C64"/>
      <c r="D64"/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4167-033F-4C85-B0DC-AAA5DA42CBE2}">
  <dimension ref="B1:L18"/>
  <sheetViews>
    <sheetView showGridLines="0" showRowColHeaders="0" workbookViewId="0">
      <selection activeCell="P33" sqref="P33"/>
    </sheetView>
  </sheetViews>
  <sheetFormatPr baseColWidth="10" defaultRowHeight="12.75" x14ac:dyDescent="0.25"/>
  <cols>
    <col min="1" max="1" width="11.42578125" style="21"/>
    <col min="2" max="2" width="7.42578125" style="21" customWidth="1"/>
    <col min="3" max="12" width="12" style="21" customWidth="1"/>
    <col min="13" max="16384" width="11.42578125" style="21"/>
  </cols>
  <sheetData>
    <row r="1" spans="2:12" x14ac:dyDescent="0.25">
      <c r="B1" s="22" t="s">
        <v>985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2" ht="51" customHeight="1" x14ac:dyDescent="0.25">
      <c r="B2" s="28" t="s">
        <v>213</v>
      </c>
      <c r="C2" s="32" t="s">
        <v>1033</v>
      </c>
      <c r="D2" s="32" t="s">
        <v>1034</v>
      </c>
      <c r="E2" s="32" t="s">
        <v>1041</v>
      </c>
      <c r="F2" s="32" t="s">
        <v>1042</v>
      </c>
      <c r="G2" s="32" t="s">
        <v>1035</v>
      </c>
      <c r="H2" s="32" t="s">
        <v>1036</v>
      </c>
      <c r="I2" s="32" t="s">
        <v>1037</v>
      </c>
      <c r="J2" s="32" t="s">
        <v>1038</v>
      </c>
      <c r="K2" s="32" t="s">
        <v>1039</v>
      </c>
      <c r="L2" s="32" t="s">
        <v>1040</v>
      </c>
    </row>
    <row r="3" spans="2:12" x14ac:dyDescent="0.25">
      <c r="B3" s="21">
        <v>2007</v>
      </c>
      <c r="C3" s="21">
        <v>1</v>
      </c>
      <c r="D3" s="21">
        <v>0</v>
      </c>
      <c r="E3" s="21">
        <v>1</v>
      </c>
      <c r="F3" s="21">
        <v>0</v>
      </c>
      <c r="G3" s="21">
        <v>0</v>
      </c>
      <c r="H3" s="21">
        <v>0</v>
      </c>
      <c r="I3" s="21">
        <v>0</v>
      </c>
      <c r="J3" s="21">
        <v>0</v>
      </c>
      <c r="K3" s="21">
        <v>0</v>
      </c>
      <c r="L3" s="21">
        <v>0</v>
      </c>
    </row>
    <row r="4" spans="2:12" x14ac:dyDescent="0.25">
      <c r="B4" s="21">
        <v>2008</v>
      </c>
      <c r="C4" s="21">
        <v>1</v>
      </c>
      <c r="D4" s="21">
        <v>0</v>
      </c>
      <c r="E4" s="21">
        <v>1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</row>
    <row r="5" spans="2:12" x14ac:dyDescent="0.25">
      <c r="B5" s="21">
        <v>2009</v>
      </c>
      <c r="C5" s="21">
        <v>3</v>
      </c>
      <c r="D5" s="21">
        <v>2</v>
      </c>
      <c r="E5" s="21">
        <v>3</v>
      </c>
      <c r="F5" s="21">
        <v>0</v>
      </c>
      <c r="G5" s="21">
        <v>0</v>
      </c>
      <c r="H5" s="21">
        <v>1</v>
      </c>
      <c r="I5" s="21">
        <v>1</v>
      </c>
      <c r="J5" s="21">
        <v>0</v>
      </c>
      <c r="K5" s="21">
        <v>0</v>
      </c>
      <c r="L5" s="21">
        <v>0</v>
      </c>
    </row>
    <row r="6" spans="2:12" x14ac:dyDescent="0.25">
      <c r="B6" s="21">
        <v>2010</v>
      </c>
      <c r="C6" s="21">
        <v>5</v>
      </c>
      <c r="D6" s="21">
        <v>3</v>
      </c>
      <c r="E6" s="21">
        <v>3</v>
      </c>
      <c r="F6" s="21">
        <v>0</v>
      </c>
      <c r="G6" s="21">
        <v>0</v>
      </c>
      <c r="H6" s="21">
        <v>1</v>
      </c>
      <c r="I6" s="21">
        <v>1</v>
      </c>
      <c r="J6" s="21">
        <v>0</v>
      </c>
      <c r="K6" s="21">
        <v>0</v>
      </c>
      <c r="L6" s="21">
        <v>0</v>
      </c>
    </row>
    <row r="7" spans="2:12" x14ac:dyDescent="0.25">
      <c r="B7" s="21">
        <v>2011</v>
      </c>
      <c r="C7" s="21">
        <v>7</v>
      </c>
      <c r="D7" s="21">
        <v>4</v>
      </c>
      <c r="E7" s="21">
        <v>3</v>
      </c>
      <c r="F7" s="21">
        <v>0</v>
      </c>
      <c r="G7" s="21">
        <v>0</v>
      </c>
      <c r="H7" s="21">
        <v>1</v>
      </c>
      <c r="I7" s="21">
        <v>2</v>
      </c>
      <c r="J7" s="21">
        <v>1</v>
      </c>
      <c r="K7" s="21">
        <v>0</v>
      </c>
      <c r="L7" s="21">
        <v>0</v>
      </c>
    </row>
    <row r="8" spans="2:12" x14ac:dyDescent="0.25">
      <c r="B8" s="21">
        <v>2012</v>
      </c>
      <c r="C8" s="21">
        <v>16</v>
      </c>
      <c r="D8" s="21">
        <v>8</v>
      </c>
      <c r="E8" s="21">
        <v>6</v>
      </c>
      <c r="F8" s="21">
        <v>1</v>
      </c>
      <c r="G8" s="21">
        <v>3</v>
      </c>
      <c r="H8" s="21">
        <v>5</v>
      </c>
      <c r="I8" s="21">
        <v>3</v>
      </c>
      <c r="J8" s="21">
        <v>3</v>
      </c>
      <c r="K8" s="21">
        <v>1</v>
      </c>
      <c r="L8" s="21">
        <v>0</v>
      </c>
    </row>
    <row r="9" spans="2:12" x14ac:dyDescent="0.25">
      <c r="B9" s="21">
        <v>2013</v>
      </c>
      <c r="C9" s="21">
        <v>21</v>
      </c>
      <c r="D9" s="21">
        <v>10</v>
      </c>
      <c r="E9" s="21">
        <v>7</v>
      </c>
      <c r="F9" s="21">
        <v>1</v>
      </c>
      <c r="G9" s="21">
        <v>5</v>
      </c>
      <c r="H9" s="21">
        <v>6</v>
      </c>
      <c r="I9" s="21">
        <v>4</v>
      </c>
      <c r="J9" s="21">
        <v>5</v>
      </c>
      <c r="K9" s="21">
        <v>2</v>
      </c>
      <c r="L9" s="21">
        <v>0</v>
      </c>
    </row>
    <row r="10" spans="2:12" x14ac:dyDescent="0.25">
      <c r="B10" s="21">
        <v>2014</v>
      </c>
      <c r="C10" s="21">
        <v>27</v>
      </c>
      <c r="D10" s="21">
        <v>12</v>
      </c>
      <c r="E10" s="21">
        <v>10</v>
      </c>
      <c r="F10" s="21">
        <v>1</v>
      </c>
      <c r="G10" s="21">
        <v>5</v>
      </c>
      <c r="H10" s="21">
        <v>7</v>
      </c>
      <c r="I10" s="21">
        <v>5</v>
      </c>
      <c r="J10" s="21">
        <v>5</v>
      </c>
      <c r="K10" s="21">
        <v>3</v>
      </c>
      <c r="L10" s="21">
        <v>0</v>
      </c>
    </row>
    <row r="11" spans="2:12" x14ac:dyDescent="0.25">
      <c r="B11" s="21">
        <v>2015</v>
      </c>
      <c r="C11" s="21">
        <v>35</v>
      </c>
      <c r="D11" s="21">
        <v>19</v>
      </c>
      <c r="E11" s="21">
        <v>13</v>
      </c>
      <c r="F11" s="21">
        <v>2</v>
      </c>
      <c r="G11" s="21">
        <v>7</v>
      </c>
      <c r="H11" s="21">
        <v>8</v>
      </c>
      <c r="I11" s="21">
        <v>9</v>
      </c>
      <c r="J11" s="21">
        <v>5</v>
      </c>
      <c r="K11" s="21">
        <v>5</v>
      </c>
      <c r="L11" s="21">
        <v>2</v>
      </c>
    </row>
    <row r="12" spans="2:12" x14ac:dyDescent="0.25">
      <c r="B12" s="21">
        <v>2016</v>
      </c>
      <c r="C12" s="21">
        <v>42</v>
      </c>
      <c r="D12" s="21">
        <v>21</v>
      </c>
      <c r="E12" s="21">
        <v>16</v>
      </c>
      <c r="F12" s="21">
        <v>4</v>
      </c>
      <c r="G12" s="21">
        <v>7</v>
      </c>
      <c r="H12" s="21">
        <v>10</v>
      </c>
      <c r="I12" s="21">
        <v>9</v>
      </c>
      <c r="J12" s="21">
        <v>6</v>
      </c>
      <c r="K12" s="21">
        <v>6</v>
      </c>
      <c r="L12" s="21">
        <v>3</v>
      </c>
    </row>
    <row r="13" spans="2:12" x14ac:dyDescent="0.25">
      <c r="B13" s="21">
        <v>2017</v>
      </c>
      <c r="C13" s="21">
        <v>50</v>
      </c>
      <c r="D13" s="21">
        <v>24</v>
      </c>
      <c r="E13" s="21">
        <v>22</v>
      </c>
      <c r="F13" s="21">
        <v>9</v>
      </c>
      <c r="G13" s="21">
        <v>11</v>
      </c>
      <c r="H13" s="21">
        <v>16</v>
      </c>
      <c r="I13" s="21">
        <v>11</v>
      </c>
      <c r="J13" s="21">
        <v>10</v>
      </c>
      <c r="K13" s="21">
        <v>7</v>
      </c>
      <c r="L13" s="21">
        <v>5</v>
      </c>
    </row>
    <row r="14" spans="2:12" x14ac:dyDescent="0.25">
      <c r="B14" s="21">
        <v>2018</v>
      </c>
      <c r="C14" s="21">
        <v>64</v>
      </c>
      <c r="D14" s="21">
        <v>31</v>
      </c>
      <c r="E14" s="21">
        <v>30</v>
      </c>
      <c r="F14" s="21">
        <v>14</v>
      </c>
      <c r="G14" s="21">
        <v>15</v>
      </c>
      <c r="H14" s="21">
        <v>20</v>
      </c>
      <c r="I14" s="21">
        <v>15</v>
      </c>
      <c r="J14" s="21">
        <v>13</v>
      </c>
      <c r="K14" s="21">
        <v>10</v>
      </c>
      <c r="L14" s="21">
        <v>10</v>
      </c>
    </row>
    <row r="15" spans="2:12" x14ac:dyDescent="0.25">
      <c r="B15" s="21">
        <v>2019</v>
      </c>
      <c r="C15" s="21">
        <v>77</v>
      </c>
      <c r="D15" s="21">
        <v>33</v>
      </c>
      <c r="E15" s="21">
        <v>37</v>
      </c>
      <c r="F15" s="21">
        <v>21</v>
      </c>
      <c r="G15" s="21">
        <v>17</v>
      </c>
      <c r="H15" s="21">
        <v>26</v>
      </c>
      <c r="I15" s="21">
        <v>18</v>
      </c>
      <c r="J15" s="21">
        <v>15</v>
      </c>
      <c r="K15" s="21">
        <v>12</v>
      </c>
      <c r="L15" s="21">
        <v>14</v>
      </c>
    </row>
    <row r="16" spans="2:12" x14ac:dyDescent="0.25">
      <c r="B16" s="21">
        <v>2020</v>
      </c>
      <c r="C16" s="21">
        <v>97</v>
      </c>
      <c r="D16" s="21">
        <v>42</v>
      </c>
      <c r="E16" s="21">
        <v>46</v>
      </c>
      <c r="F16" s="21">
        <v>29</v>
      </c>
      <c r="G16" s="21">
        <v>27</v>
      </c>
      <c r="H16" s="21">
        <v>31</v>
      </c>
      <c r="I16" s="21">
        <v>24</v>
      </c>
      <c r="J16" s="21">
        <v>20</v>
      </c>
      <c r="K16" s="21">
        <v>19</v>
      </c>
      <c r="L16" s="21">
        <v>20</v>
      </c>
    </row>
    <row r="17" spans="2:12" x14ac:dyDescent="0.25">
      <c r="B17" s="21">
        <v>2021</v>
      </c>
      <c r="C17" s="21">
        <v>116</v>
      </c>
      <c r="D17" s="21">
        <v>55</v>
      </c>
      <c r="E17" s="21">
        <v>50</v>
      </c>
      <c r="F17" s="21">
        <v>38</v>
      </c>
      <c r="G17" s="21">
        <v>39</v>
      </c>
      <c r="H17" s="21">
        <v>37</v>
      </c>
      <c r="I17" s="21">
        <v>36</v>
      </c>
      <c r="J17" s="21">
        <v>29</v>
      </c>
      <c r="K17" s="21">
        <v>26</v>
      </c>
      <c r="L17" s="21">
        <v>27</v>
      </c>
    </row>
    <row r="18" spans="2:12" x14ac:dyDescent="0.25">
      <c r="B18" s="29">
        <v>2022</v>
      </c>
      <c r="C18" s="29">
        <v>119</v>
      </c>
      <c r="D18" s="29">
        <v>57</v>
      </c>
      <c r="E18" s="29">
        <v>50</v>
      </c>
      <c r="F18" s="29">
        <v>41</v>
      </c>
      <c r="G18" s="29">
        <v>39</v>
      </c>
      <c r="H18" s="29">
        <v>38</v>
      </c>
      <c r="I18" s="29">
        <v>38</v>
      </c>
      <c r="J18" s="29">
        <v>30</v>
      </c>
      <c r="K18" s="29">
        <v>29</v>
      </c>
      <c r="L18" s="29">
        <v>28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34A1-4F05-4493-A523-D60BEBB9A17B}">
  <dimension ref="B1:D52"/>
  <sheetViews>
    <sheetView showGridLines="0" showRowColHeaders="0" zoomScale="110" zoomScaleNormal="110" workbookViewId="0">
      <selection activeCell="I32" sqref="I32"/>
    </sheetView>
  </sheetViews>
  <sheetFormatPr baseColWidth="10" defaultRowHeight="12.75" x14ac:dyDescent="0.25"/>
  <cols>
    <col min="1" max="1" width="7.85546875" style="22" customWidth="1"/>
    <col min="2" max="2" width="7.7109375" style="21" customWidth="1"/>
    <col min="3" max="3" width="54" style="22" customWidth="1"/>
    <col min="4" max="4" width="12.42578125" style="22" bestFit="1" customWidth="1"/>
    <col min="5" max="16384" width="11.42578125" style="22"/>
  </cols>
  <sheetData>
    <row r="1" spans="2:4" x14ac:dyDescent="0.25">
      <c r="C1" s="22" t="s">
        <v>985</v>
      </c>
    </row>
    <row r="2" spans="2:4" s="21" customFormat="1" ht="17.25" customHeight="1" x14ac:dyDescent="0.25">
      <c r="B2" s="28" t="s">
        <v>15</v>
      </c>
      <c r="C2" s="28" t="s">
        <v>1032</v>
      </c>
      <c r="D2" s="28" t="s">
        <v>1031</v>
      </c>
    </row>
    <row r="3" spans="2:4" x14ac:dyDescent="0.25">
      <c r="B3" s="21">
        <v>1</v>
      </c>
      <c r="C3" s="22" t="s">
        <v>1088</v>
      </c>
      <c r="D3" s="23">
        <v>24</v>
      </c>
    </row>
    <row r="4" spans="2:4" x14ac:dyDescent="0.25">
      <c r="B4" s="21">
        <v>2</v>
      </c>
      <c r="C4" s="22" t="s">
        <v>1087</v>
      </c>
      <c r="D4" s="23">
        <v>10</v>
      </c>
    </row>
    <row r="5" spans="2:4" x14ac:dyDescent="0.25">
      <c r="B5" s="21">
        <v>3</v>
      </c>
      <c r="C5" s="22" t="s">
        <v>1091</v>
      </c>
      <c r="D5" s="23">
        <v>8</v>
      </c>
    </row>
    <row r="6" spans="2:4" x14ac:dyDescent="0.25">
      <c r="B6" s="21">
        <v>4</v>
      </c>
      <c r="C6" s="22" t="s">
        <v>986</v>
      </c>
      <c r="D6" s="23">
        <v>8</v>
      </c>
    </row>
    <row r="7" spans="2:4" x14ac:dyDescent="0.25">
      <c r="B7" s="21">
        <v>5</v>
      </c>
      <c r="C7" s="22" t="s">
        <v>987</v>
      </c>
      <c r="D7" s="23">
        <v>7</v>
      </c>
    </row>
    <row r="8" spans="2:4" x14ac:dyDescent="0.25">
      <c r="B8" s="21">
        <v>6</v>
      </c>
      <c r="C8" s="22" t="s">
        <v>988</v>
      </c>
      <c r="D8" s="23">
        <v>7</v>
      </c>
    </row>
    <row r="9" spans="2:4" x14ac:dyDescent="0.25">
      <c r="B9" s="21">
        <v>7</v>
      </c>
      <c r="C9" s="22" t="s">
        <v>989</v>
      </c>
      <c r="D9" s="23">
        <v>6</v>
      </c>
    </row>
    <row r="10" spans="2:4" x14ac:dyDescent="0.25">
      <c r="B10" s="21">
        <v>8</v>
      </c>
      <c r="C10" s="22" t="s">
        <v>1090</v>
      </c>
      <c r="D10" s="23">
        <v>6</v>
      </c>
    </row>
    <row r="11" spans="2:4" x14ac:dyDescent="0.25">
      <c r="B11" s="21">
        <v>9</v>
      </c>
      <c r="C11" s="22" t="s">
        <v>1022</v>
      </c>
      <c r="D11" s="23">
        <v>5</v>
      </c>
    </row>
    <row r="12" spans="2:4" x14ac:dyDescent="0.25">
      <c r="B12" s="21">
        <v>10</v>
      </c>
      <c r="C12" s="22" t="s">
        <v>990</v>
      </c>
      <c r="D12" s="23">
        <v>5</v>
      </c>
    </row>
    <row r="13" spans="2:4" x14ac:dyDescent="0.25">
      <c r="B13" s="21">
        <v>11</v>
      </c>
      <c r="C13" s="22" t="s">
        <v>1092</v>
      </c>
      <c r="D13" s="23">
        <v>4</v>
      </c>
    </row>
    <row r="14" spans="2:4" x14ac:dyDescent="0.25">
      <c r="B14" s="21">
        <v>12</v>
      </c>
      <c r="C14" s="22" t="s">
        <v>1093</v>
      </c>
      <c r="D14" s="23">
        <v>3</v>
      </c>
    </row>
    <row r="15" spans="2:4" x14ac:dyDescent="0.25">
      <c r="B15" s="21">
        <v>13</v>
      </c>
      <c r="C15" s="22" t="s">
        <v>1094</v>
      </c>
      <c r="D15" s="23">
        <v>3</v>
      </c>
    </row>
    <row r="16" spans="2:4" x14ac:dyDescent="0.25">
      <c r="B16" s="21">
        <v>14</v>
      </c>
      <c r="C16" s="22" t="s">
        <v>1095</v>
      </c>
      <c r="D16" s="23">
        <v>3</v>
      </c>
    </row>
    <row r="17" spans="2:4" x14ac:dyDescent="0.25">
      <c r="B17" s="21">
        <v>15</v>
      </c>
      <c r="C17" s="22" t="s">
        <v>1096</v>
      </c>
      <c r="D17" s="23">
        <v>3</v>
      </c>
    </row>
    <row r="18" spans="2:4" x14ac:dyDescent="0.25">
      <c r="B18" s="21">
        <v>16</v>
      </c>
      <c r="C18" s="22" t="s">
        <v>1097</v>
      </c>
      <c r="D18" s="23">
        <v>3</v>
      </c>
    </row>
    <row r="19" spans="2:4" x14ac:dyDescent="0.25">
      <c r="B19" s="21">
        <v>17</v>
      </c>
      <c r="C19" s="22" t="s">
        <v>1098</v>
      </c>
      <c r="D19" s="23">
        <v>3</v>
      </c>
    </row>
    <row r="20" spans="2:4" x14ac:dyDescent="0.25">
      <c r="B20" s="21">
        <v>18</v>
      </c>
      <c r="C20" s="22" t="s">
        <v>1099</v>
      </c>
      <c r="D20" s="23">
        <v>2</v>
      </c>
    </row>
    <row r="21" spans="2:4" x14ac:dyDescent="0.25">
      <c r="B21" s="21">
        <v>19</v>
      </c>
      <c r="C21" s="22" t="s">
        <v>1100</v>
      </c>
      <c r="D21" s="23">
        <v>2</v>
      </c>
    </row>
    <row r="22" spans="2:4" x14ac:dyDescent="0.25">
      <c r="B22" s="21">
        <v>20</v>
      </c>
      <c r="C22" s="22" t="s">
        <v>1020</v>
      </c>
      <c r="D22" s="23">
        <v>2</v>
      </c>
    </row>
    <row r="23" spans="2:4" x14ac:dyDescent="0.25">
      <c r="B23" s="21">
        <v>21</v>
      </c>
      <c r="C23" s="22" t="s">
        <v>991</v>
      </c>
      <c r="D23" s="23">
        <v>2</v>
      </c>
    </row>
    <row r="24" spans="2:4" x14ac:dyDescent="0.25">
      <c r="B24" s="21">
        <v>22</v>
      </c>
      <c r="C24" s="22" t="s">
        <v>1021</v>
      </c>
      <c r="D24" s="23">
        <v>2</v>
      </c>
    </row>
    <row r="25" spans="2:4" x14ac:dyDescent="0.25">
      <c r="B25" s="21">
        <v>23</v>
      </c>
      <c r="C25" s="22" t="s">
        <v>992</v>
      </c>
      <c r="D25" s="23">
        <v>2</v>
      </c>
    </row>
    <row r="26" spans="2:4" x14ac:dyDescent="0.25">
      <c r="B26" s="21">
        <v>24</v>
      </c>
      <c r="C26" s="22" t="s">
        <v>993</v>
      </c>
      <c r="D26" s="23">
        <v>2</v>
      </c>
    </row>
    <row r="27" spans="2:4" x14ac:dyDescent="0.25">
      <c r="B27" s="21">
        <v>25</v>
      </c>
      <c r="C27" s="22" t="s">
        <v>994</v>
      </c>
      <c r="D27" s="23">
        <v>2</v>
      </c>
    </row>
    <row r="28" spans="2:4" x14ac:dyDescent="0.25">
      <c r="B28" s="21">
        <v>26</v>
      </c>
      <c r="C28" s="22" t="s">
        <v>995</v>
      </c>
      <c r="D28" s="23">
        <v>2</v>
      </c>
    </row>
    <row r="29" spans="2:4" x14ac:dyDescent="0.25">
      <c r="B29" s="21">
        <v>27</v>
      </c>
      <c r="C29" s="22" t="s">
        <v>996</v>
      </c>
      <c r="D29" s="23">
        <v>2</v>
      </c>
    </row>
    <row r="30" spans="2:4" x14ac:dyDescent="0.25">
      <c r="B30" s="21">
        <v>28</v>
      </c>
      <c r="C30" s="22" t="s">
        <v>997</v>
      </c>
      <c r="D30" s="23">
        <v>2</v>
      </c>
    </row>
    <row r="31" spans="2:4" x14ac:dyDescent="0.25">
      <c r="B31" s="21">
        <v>29</v>
      </c>
      <c r="C31" s="22" t="s">
        <v>998</v>
      </c>
      <c r="D31" s="23">
        <v>2</v>
      </c>
    </row>
    <row r="32" spans="2:4" x14ac:dyDescent="0.25">
      <c r="B32" s="21">
        <v>30</v>
      </c>
      <c r="C32" s="22" t="s">
        <v>999</v>
      </c>
      <c r="D32" s="23">
        <v>2</v>
      </c>
    </row>
    <row r="33" spans="2:4" x14ac:dyDescent="0.25">
      <c r="B33" s="21">
        <v>31</v>
      </c>
      <c r="C33" s="22" t="s">
        <v>1000</v>
      </c>
      <c r="D33" s="23">
        <v>2</v>
      </c>
    </row>
    <row r="34" spans="2:4" x14ac:dyDescent="0.25">
      <c r="B34" s="21">
        <v>32</v>
      </c>
      <c r="C34" s="22" t="s">
        <v>1001</v>
      </c>
      <c r="D34" s="23">
        <v>2</v>
      </c>
    </row>
    <row r="35" spans="2:4" x14ac:dyDescent="0.25">
      <c r="B35" s="21">
        <v>33</v>
      </c>
      <c r="C35" s="22" t="s">
        <v>1002</v>
      </c>
      <c r="D35" s="23">
        <v>2</v>
      </c>
    </row>
    <row r="36" spans="2:4" x14ac:dyDescent="0.25">
      <c r="B36" s="21">
        <v>34</v>
      </c>
      <c r="C36" s="22" t="s">
        <v>1003</v>
      </c>
      <c r="D36" s="23">
        <v>2</v>
      </c>
    </row>
    <row r="37" spans="2:4" x14ac:dyDescent="0.25">
      <c r="B37" s="21">
        <v>35</v>
      </c>
      <c r="C37" s="22" t="s">
        <v>1004</v>
      </c>
      <c r="D37" s="23">
        <v>2</v>
      </c>
    </row>
    <row r="38" spans="2:4" x14ac:dyDescent="0.25">
      <c r="B38" s="21">
        <v>36</v>
      </c>
      <c r="C38" s="22" t="s">
        <v>1005</v>
      </c>
      <c r="D38" s="23">
        <v>2</v>
      </c>
    </row>
    <row r="39" spans="2:4" x14ac:dyDescent="0.25">
      <c r="B39" s="21">
        <v>37</v>
      </c>
      <c r="C39" s="22" t="s">
        <v>1006</v>
      </c>
      <c r="D39" s="23">
        <v>2</v>
      </c>
    </row>
    <row r="40" spans="2:4" x14ac:dyDescent="0.25">
      <c r="B40" s="21">
        <v>38</v>
      </c>
      <c r="C40" s="22" t="s">
        <v>1007</v>
      </c>
      <c r="D40" s="23">
        <v>2</v>
      </c>
    </row>
    <row r="41" spans="2:4" x14ac:dyDescent="0.25">
      <c r="B41" s="21">
        <v>39</v>
      </c>
      <c r="C41" s="22" t="s">
        <v>1008</v>
      </c>
      <c r="D41" s="23">
        <v>2</v>
      </c>
    </row>
    <row r="42" spans="2:4" x14ac:dyDescent="0.25">
      <c r="B42" s="21">
        <v>40</v>
      </c>
      <c r="C42" s="22" t="s">
        <v>1009</v>
      </c>
      <c r="D42" s="23">
        <v>1</v>
      </c>
    </row>
    <row r="43" spans="2:4" x14ac:dyDescent="0.25">
      <c r="B43" s="21">
        <v>41</v>
      </c>
      <c r="C43" s="22" t="s">
        <v>1010</v>
      </c>
      <c r="D43" s="23">
        <v>1</v>
      </c>
    </row>
    <row r="44" spans="2:4" x14ac:dyDescent="0.25">
      <c r="B44" s="21">
        <v>42</v>
      </c>
      <c r="C44" s="22" t="s">
        <v>1011</v>
      </c>
      <c r="D44" s="23">
        <v>1</v>
      </c>
    </row>
    <row r="45" spans="2:4" x14ac:dyDescent="0.25">
      <c r="B45" s="21">
        <v>43</v>
      </c>
      <c r="C45" s="22" t="s">
        <v>1012</v>
      </c>
      <c r="D45" s="23">
        <v>1</v>
      </c>
    </row>
    <row r="46" spans="2:4" x14ac:dyDescent="0.25">
      <c r="B46" s="21">
        <v>44</v>
      </c>
      <c r="C46" s="22" t="s">
        <v>1013</v>
      </c>
      <c r="D46" s="23">
        <v>1</v>
      </c>
    </row>
    <row r="47" spans="2:4" x14ac:dyDescent="0.25">
      <c r="B47" s="21">
        <v>45</v>
      </c>
      <c r="C47" s="22" t="s">
        <v>1014</v>
      </c>
      <c r="D47" s="23">
        <v>1</v>
      </c>
    </row>
    <row r="48" spans="2:4" x14ac:dyDescent="0.25">
      <c r="B48" s="21">
        <v>46</v>
      </c>
      <c r="C48" s="22" t="s">
        <v>1015</v>
      </c>
      <c r="D48" s="23">
        <v>1</v>
      </c>
    </row>
    <row r="49" spans="2:4" x14ac:dyDescent="0.25">
      <c r="B49" s="21">
        <v>47</v>
      </c>
      <c r="C49" s="22" t="s">
        <v>1016</v>
      </c>
      <c r="D49" s="23">
        <v>1</v>
      </c>
    </row>
    <row r="50" spans="2:4" x14ac:dyDescent="0.25">
      <c r="B50" s="21">
        <v>48</v>
      </c>
      <c r="C50" s="22" t="s">
        <v>1017</v>
      </c>
      <c r="D50" s="23">
        <v>1</v>
      </c>
    </row>
    <row r="51" spans="2:4" x14ac:dyDescent="0.25">
      <c r="B51" s="21">
        <v>49</v>
      </c>
      <c r="C51" s="22" t="s">
        <v>1018</v>
      </c>
      <c r="D51" s="23">
        <v>1</v>
      </c>
    </row>
    <row r="52" spans="2:4" x14ac:dyDescent="0.25">
      <c r="B52" s="29">
        <v>50</v>
      </c>
      <c r="C52" s="30" t="s">
        <v>1019</v>
      </c>
      <c r="D52" s="31">
        <v>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7228-9E79-4962-9ED8-E94DB83DCE2F}">
  <dimension ref="B1:L18"/>
  <sheetViews>
    <sheetView showGridLines="0" showRowColHeaders="0" zoomScale="110" zoomScaleNormal="110" workbookViewId="0">
      <selection activeCell="C45" sqref="C45"/>
    </sheetView>
  </sheetViews>
  <sheetFormatPr baseColWidth="10" defaultRowHeight="12.75" x14ac:dyDescent="0.25"/>
  <cols>
    <col min="1" max="1" width="11.42578125" style="22"/>
    <col min="2" max="2" width="8.28515625" style="21" customWidth="1"/>
    <col min="3" max="3" width="13.5703125" style="21" customWidth="1"/>
    <col min="4" max="4" width="21.42578125" style="21" customWidth="1"/>
    <col min="5" max="5" width="19" style="21" customWidth="1"/>
    <col min="6" max="6" width="15.5703125" style="21" customWidth="1"/>
    <col min="7" max="7" width="12.140625" style="21" customWidth="1"/>
    <col min="8" max="8" width="16.140625" style="21" customWidth="1"/>
    <col min="9" max="9" width="17.5703125" style="21" customWidth="1"/>
    <col min="10" max="10" width="18.42578125" style="21" customWidth="1"/>
    <col min="11" max="11" width="18.140625" style="21" customWidth="1"/>
    <col min="12" max="12" width="17" style="21" customWidth="1"/>
    <col min="13" max="16384" width="11.42578125" style="22"/>
  </cols>
  <sheetData>
    <row r="1" spans="2:12" x14ac:dyDescent="0.25">
      <c r="B1" s="22" t="s">
        <v>985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2" s="33" customFormat="1" ht="58.5" customHeight="1" x14ac:dyDescent="0.25">
      <c r="B2" s="32" t="s">
        <v>213</v>
      </c>
      <c r="C2" s="32" t="s">
        <v>1088</v>
      </c>
      <c r="D2" s="32" t="s">
        <v>1087</v>
      </c>
      <c r="E2" s="32" t="s">
        <v>1089</v>
      </c>
      <c r="F2" s="32" t="s">
        <v>986</v>
      </c>
      <c r="G2" s="32" t="s">
        <v>987</v>
      </c>
      <c r="H2" s="32" t="s">
        <v>988</v>
      </c>
      <c r="I2" s="32" t="s">
        <v>989</v>
      </c>
      <c r="J2" s="32" t="s">
        <v>1090</v>
      </c>
      <c r="K2" s="32" t="s">
        <v>1022</v>
      </c>
      <c r="L2" s="32" t="s">
        <v>990</v>
      </c>
    </row>
    <row r="3" spans="2:12" x14ac:dyDescent="0.25">
      <c r="B3" s="21">
        <v>2007</v>
      </c>
      <c r="C3" s="21">
        <v>0</v>
      </c>
      <c r="D3" s="21">
        <v>0</v>
      </c>
      <c r="E3" s="21">
        <v>0</v>
      </c>
      <c r="F3" s="21">
        <v>0</v>
      </c>
      <c r="G3" s="21">
        <v>0</v>
      </c>
      <c r="H3" s="21">
        <v>0</v>
      </c>
      <c r="I3" s="21">
        <v>0</v>
      </c>
      <c r="J3" s="21">
        <v>0</v>
      </c>
      <c r="K3" s="21">
        <v>0</v>
      </c>
      <c r="L3" s="21">
        <v>0</v>
      </c>
    </row>
    <row r="4" spans="2:12" x14ac:dyDescent="0.25">
      <c r="B4" s="21">
        <v>2008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</row>
    <row r="5" spans="2:12" x14ac:dyDescent="0.25">
      <c r="B5" s="21">
        <v>2009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1</v>
      </c>
    </row>
    <row r="6" spans="2:12" x14ac:dyDescent="0.25">
      <c r="B6" s="21">
        <v>2010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2</v>
      </c>
      <c r="L6" s="21">
        <v>1</v>
      </c>
    </row>
    <row r="7" spans="2:12" x14ac:dyDescent="0.25">
      <c r="B7" s="21">
        <v>2011</v>
      </c>
      <c r="C7" s="21">
        <v>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3</v>
      </c>
      <c r="L7" s="21">
        <v>1</v>
      </c>
    </row>
    <row r="8" spans="2:12" x14ac:dyDescent="0.25">
      <c r="B8" s="21">
        <v>2012</v>
      </c>
      <c r="C8" s="21">
        <v>2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5</v>
      </c>
      <c r="L8" s="21">
        <v>1</v>
      </c>
    </row>
    <row r="9" spans="2:12" x14ac:dyDescent="0.25">
      <c r="B9" s="21">
        <v>2013</v>
      </c>
      <c r="C9" s="21">
        <v>3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5</v>
      </c>
      <c r="L9" s="21">
        <v>1</v>
      </c>
    </row>
    <row r="10" spans="2:12" x14ac:dyDescent="0.25">
      <c r="B10" s="21">
        <v>2014</v>
      </c>
      <c r="C10" s="21">
        <v>5</v>
      </c>
      <c r="D10" s="21">
        <v>0</v>
      </c>
      <c r="E10" s="21">
        <v>0</v>
      </c>
      <c r="F10" s="21">
        <v>0</v>
      </c>
      <c r="G10" s="21">
        <v>0</v>
      </c>
      <c r="H10" s="21">
        <v>1</v>
      </c>
      <c r="I10" s="21">
        <v>0</v>
      </c>
      <c r="J10" s="21">
        <v>0</v>
      </c>
      <c r="K10" s="21">
        <v>5</v>
      </c>
      <c r="L10" s="21">
        <v>2</v>
      </c>
    </row>
    <row r="11" spans="2:12" x14ac:dyDescent="0.25">
      <c r="B11" s="21">
        <v>2015</v>
      </c>
      <c r="C11" s="21">
        <v>8</v>
      </c>
      <c r="D11" s="21">
        <v>0</v>
      </c>
      <c r="E11" s="21">
        <v>1</v>
      </c>
      <c r="F11" s="21">
        <v>1</v>
      </c>
      <c r="G11" s="21">
        <v>0</v>
      </c>
      <c r="H11" s="21">
        <v>1</v>
      </c>
      <c r="I11" s="21">
        <v>0</v>
      </c>
      <c r="J11" s="21">
        <v>0</v>
      </c>
      <c r="K11" s="21">
        <v>5</v>
      </c>
      <c r="L11" s="21">
        <v>3</v>
      </c>
    </row>
    <row r="12" spans="2:12" x14ac:dyDescent="0.25">
      <c r="B12" s="21">
        <v>2016</v>
      </c>
      <c r="C12" s="21">
        <v>8</v>
      </c>
      <c r="D12" s="21">
        <v>3</v>
      </c>
      <c r="E12" s="21">
        <v>2</v>
      </c>
      <c r="F12" s="21">
        <v>1</v>
      </c>
      <c r="G12" s="21">
        <v>0</v>
      </c>
      <c r="H12" s="21">
        <v>1</v>
      </c>
      <c r="I12" s="21">
        <v>0</v>
      </c>
      <c r="J12" s="21">
        <v>0</v>
      </c>
      <c r="K12" s="21">
        <v>5</v>
      </c>
      <c r="L12" s="21">
        <v>3</v>
      </c>
    </row>
    <row r="13" spans="2:12" x14ac:dyDescent="0.25">
      <c r="B13" s="21">
        <v>2017</v>
      </c>
      <c r="C13" s="21">
        <v>8</v>
      </c>
      <c r="D13" s="21">
        <v>3</v>
      </c>
      <c r="E13" s="21">
        <v>2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5</v>
      </c>
      <c r="L13" s="21">
        <v>3</v>
      </c>
    </row>
    <row r="14" spans="2:12" x14ac:dyDescent="0.25">
      <c r="B14" s="21">
        <v>2018</v>
      </c>
      <c r="C14" s="21">
        <v>11</v>
      </c>
      <c r="D14" s="21">
        <v>3</v>
      </c>
      <c r="E14" s="21">
        <v>2</v>
      </c>
      <c r="F14" s="21">
        <v>1</v>
      </c>
      <c r="G14" s="21">
        <v>1</v>
      </c>
      <c r="H14" s="21">
        <v>1</v>
      </c>
      <c r="I14" s="21">
        <v>1</v>
      </c>
      <c r="J14" s="21">
        <v>0</v>
      </c>
      <c r="K14" s="21">
        <v>5</v>
      </c>
      <c r="L14" s="21">
        <v>3</v>
      </c>
    </row>
    <row r="15" spans="2:12" x14ac:dyDescent="0.25">
      <c r="B15" s="21">
        <v>2019</v>
      </c>
      <c r="C15" s="21">
        <v>14</v>
      </c>
      <c r="D15" s="21">
        <v>5</v>
      </c>
      <c r="E15" s="21">
        <v>2</v>
      </c>
      <c r="F15" s="21">
        <v>2</v>
      </c>
      <c r="G15" s="21">
        <v>2</v>
      </c>
      <c r="H15" s="21">
        <v>1</v>
      </c>
      <c r="I15" s="21">
        <v>1</v>
      </c>
      <c r="J15" s="21">
        <v>1</v>
      </c>
      <c r="K15" s="21">
        <v>5</v>
      </c>
      <c r="L15" s="21">
        <v>4</v>
      </c>
    </row>
    <row r="16" spans="2:12" x14ac:dyDescent="0.25">
      <c r="B16" s="21">
        <v>2020</v>
      </c>
      <c r="C16" s="21">
        <v>16</v>
      </c>
      <c r="D16" s="21">
        <v>6</v>
      </c>
      <c r="E16" s="21">
        <v>3</v>
      </c>
      <c r="F16" s="21">
        <v>3</v>
      </c>
      <c r="G16" s="21">
        <v>3</v>
      </c>
      <c r="H16" s="21">
        <v>3</v>
      </c>
      <c r="I16" s="21">
        <v>2</v>
      </c>
      <c r="J16" s="21">
        <v>4</v>
      </c>
      <c r="K16" s="21">
        <v>5</v>
      </c>
      <c r="L16" s="21">
        <v>4</v>
      </c>
    </row>
    <row r="17" spans="2:12" x14ac:dyDescent="0.25">
      <c r="B17" s="21">
        <v>2021</v>
      </c>
      <c r="C17" s="21">
        <v>22</v>
      </c>
      <c r="D17" s="21">
        <v>10</v>
      </c>
      <c r="E17" s="21">
        <v>8</v>
      </c>
      <c r="F17" s="21">
        <v>7</v>
      </c>
      <c r="G17" s="21">
        <v>6</v>
      </c>
      <c r="H17" s="21">
        <v>6</v>
      </c>
      <c r="I17" s="21">
        <v>6</v>
      </c>
      <c r="J17" s="21">
        <v>6</v>
      </c>
      <c r="K17" s="21">
        <v>5</v>
      </c>
      <c r="L17" s="21">
        <v>5</v>
      </c>
    </row>
    <row r="18" spans="2:12" x14ac:dyDescent="0.25">
      <c r="B18" s="29">
        <v>2022</v>
      </c>
      <c r="C18" s="29">
        <v>24</v>
      </c>
      <c r="D18" s="29">
        <v>10</v>
      </c>
      <c r="E18" s="29">
        <v>8</v>
      </c>
      <c r="F18" s="29">
        <v>8</v>
      </c>
      <c r="G18" s="29">
        <v>7</v>
      </c>
      <c r="H18" s="29">
        <v>7</v>
      </c>
      <c r="I18" s="29">
        <v>6</v>
      </c>
      <c r="J18" s="29">
        <v>6</v>
      </c>
      <c r="K18" s="29">
        <v>5</v>
      </c>
      <c r="L18" s="29">
        <v>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31DA-6B03-4DA5-AF4D-E853FD6FEC97}">
  <dimension ref="B1:D22"/>
  <sheetViews>
    <sheetView showGridLines="0" showRowColHeaders="0" zoomScale="110" zoomScaleNormal="110" workbookViewId="0">
      <selection activeCell="D31" sqref="D31"/>
    </sheetView>
  </sheetViews>
  <sheetFormatPr baseColWidth="10" defaultRowHeight="12.75" x14ac:dyDescent="0.25"/>
  <cols>
    <col min="1" max="1" width="11.42578125" style="22"/>
    <col min="2" max="2" width="15.85546875" style="21" customWidth="1"/>
    <col min="3" max="3" width="16.42578125" style="21" customWidth="1"/>
    <col min="4" max="4" width="15.140625" style="21" customWidth="1"/>
    <col min="5" max="16384" width="11.42578125" style="22"/>
  </cols>
  <sheetData>
    <row r="1" spans="2:4" x14ac:dyDescent="0.25">
      <c r="B1" s="22" t="s">
        <v>985</v>
      </c>
      <c r="C1" s="22"/>
      <c r="D1" s="22"/>
    </row>
    <row r="2" spans="2:4" s="21" customFormat="1" ht="32.25" customHeight="1" x14ac:dyDescent="0.25">
      <c r="B2" s="28" t="s">
        <v>1024</v>
      </c>
      <c r="C2" s="28" t="s">
        <v>1025</v>
      </c>
      <c r="D2" s="32" t="s">
        <v>1026</v>
      </c>
    </row>
    <row r="3" spans="2:4" x14ac:dyDescent="0.25">
      <c r="B3" s="24" t="s">
        <v>20</v>
      </c>
      <c r="C3" s="23">
        <v>445</v>
      </c>
      <c r="D3" s="36">
        <v>14.35</v>
      </c>
    </row>
    <row r="4" spans="2:4" x14ac:dyDescent="0.25">
      <c r="B4" s="24" t="s">
        <v>5</v>
      </c>
      <c r="C4" s="23">
        <v>333</v>
      </c>
      <c r="D4" s="36">
        <v>16.649999999999999</v>
      </c>
    </row>
    <row r="5" spans="2:4" x14ac:dyDescent="0.25">
      <c r="B5" s="24" t="s">
        <v>33</v>
      </c>
      <c r="C5" s="23">
        <v>321</v>
      </c>
      <c r="D5" s="36">
        <v>18.88</v>
      </c>
    </row>
    <row r="6" spans="2:4" x14ac:dyDescent="0.25">
      <c r="B6" s="24" t="s">
        <v>7</v>
      </c>
      <c r="C6" s="23">
        <v>246</v>
      </c>
      <c r="D6" s="36">
        <v>18.920000000000002</v>
      </c>
    </row>
    <row r="7" spans="2:4" x14ac:dyDescent="0.25">
      <c r="B7" s="24" t="s">
        <v>3</v>
      </c>
      <c r="C7" s="23">
        <v>233</v>
      </c>
      <c r="D7" s="36">
        <v>15.53</v>
      </c>
    </row>
    <row r="8" spans="2:4" x14ac:dyDescent="0.25">
      <c r="B8" s="24" t="s">
        <v>54</v>
      </c>
      <c r="C8" s="23">
        <v>115</v>
      </c>
      <c r="D8" s="36">
        <v>38.33</v>
      </c>
    </row>
    <row r="9" spans="2:4" x14ac:dyDescent="0.25">
      <c r="B9" s="24" t="s">
        <v>22</v>
      </c>
      <c r="C9" s="23">
        <v>75</v>
      </c>
      <c r="D9" s="36">
        <v>18.75</v>
      </c>
    </row>
    <row r="10" spans="2:4" x14ac:dyDescent="0.25">
      <c r="B10" s="24" t="s">
        <v>13</v>
      </c>
      <c r="C10" s="23">
        <v>53</v>
      </c>
      <c r="D10" s="36">
        <v>26.5</v>
      </c>
    </row>
    <row r="11" spans="2:4" x14ac:dyDescent="0.25">
      <c r="B11" s="24" t="s">
        <v>11</v>
      </c>
      <c r="C11" s="23">
        <v>53</v>
      </c>
      <c r="D11" s="36">
        <v>6.62</v>
      </c>
    </row>
    <row r="12" spans="2:4" x14ac:dyDescent="0.25">
      <c r="B12" s="24" t="s">
        <v>1027</v>
      </c>
      <c r="C12" s="23">
        <v>48</v>
      </c>
      <c r="D12" s="36">
        <v>48</v>
      </c>
    </row>
    <row r="13" spans="2:4" x14ac:dyDescent="0.25">
      <c r="B13" s="24" t="s">
        <v>1028</v>
      </c>
      <c r="C13" s="23">
        <v>47</v>
      </c>
      <c r="D13" s="36">
        <v>47</v>
      </c>
    </row>
    <row r="14" spans="2:4" x14ac:dyDescent="0.25">
      <c r="B14" s="24" t="s">
        <v>4</v>
      </c>
      <c r="C14" s="23">
        <v>35</v>
      </c>
      <c r="D14" s="36">
        <v>8.75</v>
      </c>
    </row>
    <row r="15" spans="2:4" x14ac:dyDescent="0.25">
      <c r="B15" s="24" t="s">
        <v>16</v>
      </c>
      <c r="C15" s="23">
        <v>30</v>
      </c>
      <c r="D15" s="36">
        <v>30</v>
      </c>
    </row>
    <row r="16" spans="2:4" x14ac:dyDescent="0.25">
      <c r="B16" s="24" t="s">
        <v>14</v>
      </c>
      <c r="C16" s="23">
        <v>29</v>
      </c>
      <c r="D16" s="36">
        <v>7.25</v>
      </c>
    </row>
    <row r="17" spans="2:4" x14ac:dyDescent="0.25">
      <c r="B17" s="24" t="s">
        <v>41</v>
      </c>
      <c r="C17" s="23">
        <v>28</v>
      </c>
      <c r="D17" s="36">
        <v>9.33</v>
      </c>
    </row>
    <row r="18" spans="2:4" x14ac:dyDescent="0.25">
      <c r="B18" s="24" t="s">
        <v>1029</v>
      </c>
      <c r="C18" s="23">
        <v>21</v>
      </c>
      <c r="D18" s="36">
        <v>21</v>
      </c>
    </row>
    <row r="19" spans="2:4" x14ac:dyDescent="0.25">
      <c r="B19" s="24" t="s">
        <v>9</v>
      </c>
      <c r="C19" s="23">
        <v>18</v>
      </c>
      <c r="D19" s="36">
        <v>9</v>
      </c>
    </row>
    <row r="20" spans="2:4" x14ac:dyDescent="0.25">
      <c r="B20" s="24" t="s">
        <v>1030</v>
      </c>
      <c r="C20" s="23">
        <v>17</v>
      </c>
      <c r="D20" s="36">
        <v>3.4</v>
      </c>
    </row>
    <row r="21" spans="2:4" x14ac:dyDescent="0.25">
      <c r="B21" s="24" t="s">
        <v>10</v>
      </c>
      <c r="C21" s="23">
        <v>14</v>
      </c>
      <c r="D21" s="36">
        <v>14</v>
      </c>
    </row>
    <row r="22" spans="2:4" x14ac:dyDescent="0.25">
      <c r="B22" s="34" t="s">
        <v>6</v>
      </c>
      <c r="C22" s="31">
        <v>13</v>
      </c>
      <c r="D22" s="37">
        <v>13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03A6-85AF-45B8-B7D8-231CC831827D}">
  <dimension ref="A1"/>
  <sheetViews>
    <sheetView showGridLines="0" showRowColHeaders="0" workbookViewId="0">
      <selection activeCell="D23" sqref="D23"/>
    </sheetView>
  </sheetViews>
  <sheetFormatPr baseColWidth="10" defaultRowHeight="15" x14ac:dyDescent="0.25"/>
  <sheetData>
    <row r="1" spans="1:1" x14ac:dyDescent="0.25">
      <c r="A1" s="3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Apendice A</vt:lpstr>
      <vt:lpstr>tipo</vt:lpstr>
      <vt:lpstr>enfoque</vt:lpstr>
      <vt:lpstr>año</vt:lpstr>
      <vt:lpstr>tematicas</vt:lpstr>
      <vt:lpstr>fuentes</vt:lpstr>
      <vt:lpstr>acumulado</vt:lpstr>
      <vt:lpstr>citas</vt:lpstr>
      <vt:lpstr>red</vt:lpstr>
      <vt:lpstr>topicos</vt:lpstr>
      <vt:lpstr>'Apendice 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Juan Carlos Gomez Roldan</cp:lastModifiedBy>
  <dcterms:created xsi:type="dcterms:W3CDTF">2020-09-28T12:28:43Z</dcterms:created>
  <dcterms:modified xsi:type="dcterms:W3CDTF">2022-08-19T14:41:33Z</dcterms:modified>
</cp:coreProperties>
</file>