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PORNO\UNIVERSIDAD\2021-I\3. TRABAJO DE GRADO 1\ARCHIVOS TRABAJO GRADO II\SUBIR A LA BIBLIOTECA\"/>
    </mc:Choice>
  </mc:AlternateContent>
  <xr:revisionPtr revIDLastSave="0" documentId="13_ncr:1_{173EE74A-EA0E-4113-A3D8-731398929E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2" r:id="rId1"/>
    <sheet name="CRONOGRAMA" sheetId="1" r:id="rId2"/>
  </sheets>
  <definedNames>
    <definedName name="_xlnm.Print_Area" localSheetId="1">CRONOGRAMA!$B$3:$W$10</definedName>
    <definedName name="_xlnm.Print_Area" localSheetId="0">PRESUPUESTO!$A$1:$H$13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G5" i="2" l="1"/>
  <c r="G8" i="2"/>
  <c r="F5" i="1"/>
  <c r="D7" i="1" l="1"/>
  <c r="D8" i="1" s="1"/>
  <c r="F7" i="1" l="1"/>
  <c r="F8" i="1"/>
  <c r="D10" i="1" s="1"/>
  <c r="F10" i="1" l="1"/>
  <c r="G7" i="2" l="1"/>
  <c r="G11" i="2" l="1"/>
  <c r="G13" i="2" s="1"/>
  <c r="G9" i="2"/>
</calcChain>
</file>

<file path=xl/sharedStrings.xml><?xml version="1.0" encoding="utf-8"?>
<sst xmlns="http://schemas.openxmlformats.org/spreadsheetml/2006/main" count="32" uniqueCount="31">
  <si>
    <t>ITEM</t>
  </si>
  <si>
    <t>ACTIVIDADES</t>
  </si>
  <si>
    <t>INICIO</t>
  </si>
  <si>
    <t>FIN</t>
  </si>
  <si>
    <t>Unidad</t>
  </si>
  <si>
    <t>IVA (19%)</t>
  </si>
  <si>
    <t>SUBTOTAL</t>
  </si>
  <si>
    <t>TOTAL</t>
  </si>
  <si>
    <t>Cant</t>
  </si>
  <si>
    <t>V. Unitario</t>
  </si>
  <si>
    <t>V. Total</t>
  </si>
  <si>
    <t>Ítem</t>
  </si>
  <si>
    <t>Descripción</t>
  </si>
  <si>
    <t>DUR</t>
  </si>
  <si>
    <t>Informe</t>
  </si>
  <si>
    <t>Topografía de las áreas indicadas, incluye planos, memorias, levantamiento detallado de equipos existentes y obras civiles, etc.</t>
  </si>
  <si>
    <t>Movilización</t>
  </si>
  <si>
    <t>Und</t>
  </si>
  <si>
    <t>Ha</t>
  </si>
  <si>
    <t>Construcción y localización de mojones en concreto.</t>
  </si>
  <si>
    <t>Levantamiento Topográfico y georreferenciación</t>
  </si>
  <si>
    <t>Movilización de entrada y salida en esta región</t>
  </si>
  <si>
    <t>Gl</t>
  </si>
  <si>
    <t>CANTIDADES Y PRECIOS DE ESTUDIO DE TOPOGRÁFIA
(Municipio de Acacías)</t>
  </si>
  <si>
    <t xml:space="preserve">Informe de todos los trabajos realizados y cálculos de los mismos </t>
  </si>
  <si>
    <t>TOPOGRAFÍA Y GEORREFERNCIACIÓN</t>
  </si>
  <si>
    <t>COVID-19</t>
  </si>
  <si>
    <t>Levantamiento Topográfico de facilidades (Debe estar alineado al instructivo ECP-VST-P-CIV-ET-016). Los trabajos solicitados deben incluir imagen aérea (ortofoto) mediante el empleo de un drone (tecnología UAS), informe topográfico, planos del levantamiento y demás requerimientos necesarios para ejecutar la actividad.</t>
  </si>
  <si>
    <t>Georreferenciación y materialización de pareja de mojones. Debe estar alineado al instructivo ECP-VST-P-CIV-ET-014). Los trabajos solicitados deben incluir la georreferenciación con una (1) pareja de mojones.</t>
  </si>
  <si>
    <t>Sobrecostos asociados a la implementación de Protocolos de Bioseguridad acordes a la Resolución 0666 de 2020 (En este ítem se debe incluir el costo de las pruebas para cada una de las personas que conforman el equipo de trabajo que va a realizar las labores en campo y los 7 días de aislamiento antes de la entrada al sitio de trabajo. Es importante mencionar que el aislamiento se puede realizar en el sitio de residencia).</t>
  </si>
  <si>
    <t>CRONOGRAMA ESTUDIO DE TOPOGRÁFIA
(Municipio de Acacías)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</si>
</sst>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DÍA&quot;\ 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4"/>
      <name val="Century Gothic"/>
      <family val="2"/>
    </font>
    <font>
      <sz val="8"/>
      <name val="Calibri"/>
      <family val="2"/>
      <scheme val="minor"/>
    </font>
    <font>
      <b/>
      <sz val="9"/>
      <name val="Century Gothic"/>
      <family val="2"/>
    </font>
    <font>
      <sz val="9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Century Gothic"/>
      <family val="2"/>
    </font>
    <font>
      <b/>
      <i/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/>
      <top style="thin">
        <color indexed="64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indexed="64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4" fontId="5" fillId="3" borderId="1" xfId="2" applyFont="1" applyFill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44" fontId="11" fillId="0" borderId="0" xfId="2" applyFont="1" applyFill="1" applyBorder="1" applyAlignment="1">
      <alignment vertical="center"/>
    </xf>
    <xf numFmtId="44" fontId="5" fillId="4" borderId="1" xfId="2" applyFont="1" applyFill="1" applyBorder="1" applyAlignment="1">
      <alignment vertical="center" wrapText="1"/>
    </xf>
    <xf numFmtId="42" fontId="11" fillId="0" borderId="0" xfId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6" fillId="0" borderId="0" xfId="0" applyFont="1"/>
    <xf numFmtId="0" fontId="13" fillId="0" borderId="0" xfId="0" applyFont="1" applyAlignment="1">
      <alignment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4" xfId="0" quotePrefix="1" applyFont="1" applyFill="1" applyBorder="1" applyAlignment="1">
      <alignment horizontal="center" vertical="center" wrapText="1"/>
    </xf>
    <xf numFmtId="0" fontId="10" fillId="0" borderId="4" xfId="0" quotePrefix="1" applyFont="1" applyFill="1" applyBorder="1" applyAlignment="1">
      <alignment horizontal="left" vertical="center" wrapText="1"/>
    </xf>
    <xf numFmtId="0" fontId="10" fillId="0" borderId="4" xfId="0" quotePrefix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42" fontId="10" fillId="0" borderId="4" xfId="2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64" fontId="12" fillId="6" borderId="4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 textRotation="90"/>
    </xf>
    <xf numFmtId="44" fontId="5" fillId="5" borderId="10" xfId="2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</cellXfs>
  <cellStyles count="3">
    <cellStyle name="Moneda" xfId="2" builtinId="4"/>
    <cellStyle name="Moneda [0]" xfId="1" builtinId="7"/>
    <cellStyle name="Normal" xfId="0" builtinId="0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5"/>
  <sheetViews>
    <sheetView showGridLines="0" tabSelected="1" view="pageBreakPreview" zoomScale="85" zoomScaleNormal="100" zoomScaleSheetLayoutView="85" workbookViewId="0">
      <selection activeCell="J12" sqref="J12"/>
    </sheetView>
  </sheetViews>
  <sheetFormatPr baseColWidth="10" defaultColWidth="11.42578125" defaultRowHeight="16.5" x14ac:dyDescent="0.25"/>
  <cols>
    <col min="1" max="1" width="3.5703125" style="2" customWidth="1"/>
    <col min="2" max="2" width="6.28515625" style="2" customWidth="1"/>
    <col min="3" max="3" width="44.28515625" style="2" customWidth="1"/>
    <col min="4" max="4" width="8.28515625" style="2" customWidth="1"/>
    <col min="5" max="5" width="6.85546875" style="2" customWidth="1"/>
    <col min="6" max="6" width="11.5703125" style="2" customWidth="1"/>
    <col min="7" max="7" width="18.140625" style="2" bestFit="1" customWidth="1"/>
    <col min="8" max="16384" width="11.42578125" style="2"/>
  </cols>
  <sheetData>
    <row r="1" spans="2:7" ht="15" customHeight="1" x14ac:dyDescent="0.25">
      <c r="B1" s="1"/>
    </row>
    <row r="2" spans="2:7" s="9" customFormat="1" ht="27.75" customHeight="1" x14ac:dyDescent="0.25">
      <c r="B2" s="44" t="s">
        <v>23</v>
      </c>
      <c r="C2" s="44"/>
      <c r="D2" s="44"/>
      <c r="E2" s="44"/>
      <c r="F2" s="44"/>
      <c r="G2" s="44"/>
    </row>
    <row r="3" spans="2:7" s="10" customFormat="1" ht="12.75" x14ac:dyDescent="0.25">
      <c r="B3" s="28" t="s">
        <v>11</v>
      </c>
      <c r="C3" s="28" t="s">
        <v>12</v>
      </c>
      <c r="D3" s="29" t="s">
        <v>4</v>
      </c>
      <c r="E3" s="28" t="s">
        <v>8</v>
      </c>
      <c r="F3" s="28" t="s">
        <v>9</v>
      </c>
      <c r="G3" s="28" t="s">
        <v>10</v>
      </c>
    </row>
    <row r="4" spans="2:7" s="7" customFormat="1" ht="3" customHeight="1" x14ac:dyDescent="0.25">
      <c r="B4" s="4"/>
      <c r="C4" s="4"/>
      <c r="D4" s="5"/>
      <c r="E4" s="4"/>
      <c r="F4" s="4"/>
      <c r="G4" s="4"/>
    </row>
    <row r="5" spans="2:7" s="7" customFormat="1" x14ac:dyDescent="0.25">
      <c r="B5" s="18">
        <v>1.1000000000000001</v>
      </c>
      <c r="C5" s="30" t="s">
        <v>21</v>
      </c>
      <c r="D5" s="31" t="s">
        <v>17</v>
      </c>
      <c r="E5" s="32">
        <v>1</v>
      </c>
      <c r="F5" s="33">
        <v>900000</v>
      </c>
      <c r="G5" s="33">
        <f>+E5*F5</f>
        <v>900000</v>
      </c>
    </row>
    <row r="6" spans="2:7" s="9" customFormat="1" ht="14.25" customHeight="1" x14ac:dyDescent="0.25">
      <c r="B6" s="34">
        <v>2</v>
      </c>
      <c r="C6" s="47" t="s">
        <v>25</v>
      </c>
      <c r="D6" s="48"/>
      <c r="E6" s="48"/>
      <c r="F6" s="48"/>
      <c r="G6" s="49"/>
    </row>
    <row r="7" spans="2:7" s="11" customFormat="1" ht="94.5" x14ac:dyDescent="0.25">
      <c r="B7" s="18">
        <v>2.1</v>
      </c>
      <c r="C7" s="30" t="s">
        <v>27</v>
      </c>
      <c r="D7" s="31" t="s">
        <v>18</v>
      </c>
      <c r="E7" s="32">
        <v>3</v>
      </c>
      <c r="F7" s="33">
        <v>6600000</v>
      </c>
      <c r="G7" s="33">
        <f>+E7*F7</f>
        <v>19800000</v>
      </c>
    </row>
    <row r="8" spans="2:7" s="11" customFormat="1" ht="54" x14ac:dyDescent="0.25">
      <c r="B8" s="18">
        <v>2.2000000000000002</v>
      </c>
      <c r="C8" s="30" t="s">
        <v>28</v>
      </c>
      <c r="D8" s="31" t="s">
        <v>17</v>
      </c>
      <c r="E8" s="32">
        <v>1</v>
      </c>
      <c r="F8" s="33">
        <v>1900000</v>
      </c>
      <c r="G8" s="33">
        <f t="shared" ref="G8" si="0">+E8*F8</f>
        <v>1900000</v>
      </c>
    </row>
    <row r="9" spans="2:7" s="12" customFormat="1" ht="13.5" customHeight="1" x14ac:dyDescent="0.25">
      <c r="E9" s="45" t="s">
        <v>6</v>
      </c>
      <c r="F9" s="46"/>
      <c r="G9" s="13">
        <f>+SUM(G5:G8)</f>
        <v>22600000</v>
      </c>
    </row>
    <row r="10" spans="2:7" s="12" customFormat="1" ht="1.5" customHeight="1" x14ac:dyDescent="0.25">
      <c r="B10" s="14"/>
      <c r="C10" s="14"/>
      <c r="D10" s="14"/>
      <c r="E10" s="14"/>
      <c r="F10" s="14"/>
      <c r="G10" s="15"/>
    </row>
    <row r="11" spans="2:7" s="12" customFormat="1" ht="13.5" customHeight="1" x14ac:dyDescent="0.25">
      <c r="E11" s="41" t="s">
        <v>5</v>
      </c>
      <c r="F11" s="42"/>
      <c r="G11" s="16">
        <f>+G9*19%</f>
        <v>4294000</v>
      </c>
    </row>
    <row r="12" spans="2:7" s="9" customFormat="1" ht="1.5" customHeight="1" x14ac:dyDescent="0.25">
      <c r="B12" s="14"/>
      <c r="C12" s="14"/>
      <c r="D12" s="14"/>
      <c r="E12" s="14"/>
      <c r="F12" s="14"/>
      <c r="G12" s="17"/>
    </row>
    <row r="13" spans="2:7" s="12" customFormat="1" ht="13.5" x14ac:dyDescent="0.25">
      <c r="E13" s="43" t="s">
        <v>7</v>
      </c>
      <c r="F13" s="43"/>
      <c r="G13" s="38">
        <f>+G11+G9</f>
        <v>26894000</v>
      </c>
    </row>
    <row r="14" spans="2:7" s="12" customFormat="1" ht="18" customHeight="1" x14ac:dyDescent="0.25">
      <c r="B14" s="39">
        <v>3</v>
      </c>
      <c r="C14" s="40" t="s">
        <v>26</v>
      </c>
      <c r="D14" s="40"/>
      <c r="E14" s="40"/>
      <c r="F14" s="40"/>
      <c r="G14" s="40"/>
    </row>
    <row r="15" spans="2:7" s="11" customFormat="1" ht="121.5" x14ac:dyDescent="0.25">
      <c r="B15" s="18">
        <v>3.1</v>
      </c>
      <c r="C15" s="30" t="s">
        <v>29</v>
      </c>
      <c r="D15" s="31" t="s">
        <v>22</v>
      </c>
      <c r="E15" s="32">
        <v>1</v>
      </c>
      <c r="F15" s="33">
        <v>2500000</v>
      </c>
      <c r="G15" s="33">
        <f t="shared" ref="G15" si="1">+E15*F15</f>
        <v>2500000</v>
      </c>
    </row>
  </sheetData>
  <mergeCells count="5">
    <mergeCell ref="E11:F11"/>
    <mergeCell ref="E13:F13"/>
    <mergeCell ref="B2:G2"/>
    <mergeCell ref="E9:F9"/>
    <mergeCell ref="C6:G6"/>
  </mergeCells>
  <phoneticPr fontId="4" type="noConversion"/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W10"/>
  <sheetViews>
    <sheetView showGridLines="0" view="pageBreakPreview" zoomScale="85" zoomScaleNormal="100" zoomScaleSheetLayoutView="85" workbookViewId="0">
      <selection activeCell="AA4" sqref="AA4"/>
    </sheetView>
  </sheetViews>
  <sheetFormatPr baseColWidth="10" defaultColWidth="11.42578125" defaultRowHeight="16.5" x14ac:dyDescent="0.3"/>
  <cols>
    <col min="1" max="1" width="9.85546875" style="3" customWidth="1"/>
    <col min="2" max="2" width="4.42578125" style="1" customWidth="1"/>
    <col min="3" max="3" width="32.85546875" style="6" customWidth="1"/>
    <col min="4" max="4" width="7" style="8" bestFit="1" customWidth="1"/>
    <col min="5" max="5" width="6.140625" style="8" bestFit="1" customWidth="1"/>
    <col min="6" max="6" width="6.85546875" style="8" bestFit="1" customWidth="1"/>
    <col min="7" max="12" width="2.7109375" style="3" customWidth="1"/>
    <col min="13" max="23" width="3.28515625" style="3" bestFit="1" customWidth="1"/>
    <col min="24" max="16384" width="11.42578125" style="3"/>
  </cols>
  <sheetData>
    <row r="3" spans="2:23" s="20" customFormat="1" ht="26.25" customHeight="1" x14ac:dyDescent="0.3">
      <c r="B3" s="44" t="s">
        <v>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2:23" s="21" customFormat="1" ht="30" x14ac:dyDescent="0.25">
      <c r="B4" s="22" t="s">
        <v>0</v>
      </c>
      <c r="C4" s="23" t="s">
        <v>1</v>
      </c>
      <c r="D4" s="22" t="s">
        <v>2</v>
      </c>
      <c r="E4" s="22" t="s">
        <v>13</v>
      </c>
      <c r="F4" s="22" t="s">
        <v>3</v>
      </c>
      <c r="G4" s="37">
        <v>1</v>
      </c>
      <c r="H4" s="37">
        <v>2</v>
      </c>
      <c r="I4" s="37">
        <v>3</v>
      </c>
      <c r="J4" s="37">
        <v>4</v>
      </c>
      <c r="K4" s="37">
        <v>5</v>
      </c>
      <c r="L4" s="37">
        <v>6</v>
      </c>
      <c r="M4" s="37">
        <v>7</v>
      </c>
      <c r="N4" s="37">
        <v>8</v>
      </c>
      <c r="O4" s="37">
        <v>9</v>
      </c>
      <c r="P4" s="37">
        <v>10</v>
      </c>
      <c r="Q4" s="37">
        <v>11</v>
      </c>
      <c r="R4" s="37">
        <v>12</v>
      </c>
      <c r="S4" s="37">
        <v>13</v>
      </c>
      <c r="T4" s="37">
        <v>14</v>
      </c>
      <c r="U4" s="37">
        <v>15</v>
      </c>
      <c r="V4" s="37">
        <v>16</v>
      </c>
      <c r="W4" s="37">
        <v>17</v>
      </c>
    </row>
    <row r="5" spans="2:23" s="11" customFormat="1" ht="25.9" customHeight="1" x14ac:dyDescent="0.25">
      <c r="B5" s="24">
        <v>1</v>
      </c>
      <c r="C5" s="25" t="s">
        <v>16</v>
      </c>
      <c r="D5" s="35">
        <v>1</v>
      </c>
      <c r="E5" s="36">
        <v>1</v>
      </c>
      <c r="F5" s="35">
        <f>+D5+E5-1</f>
        <v>1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2:23" ht="25.5" x14ac:dyDescent="0.3">
      <c r="B6" s="24">
        <v>2</v>
      </c>
      <c r="C6" s="25" t="s">
        <v>20</v>
      </c>
      <c r="D6" s="35"/>
      <c r="E6" s="36"/>
      <c r="F6" s="35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2:23" s="11" customFormat="1" ht="27" x14ac:dyDescent="0.25">
      <c r="B7" s="26">
        <v>2.1</v>
      </c>
      <c r="C7" s="27" t="s">
        <v>19</v>
      </c>
      <c r="D7" s="35">
        <f>F5+1</f>
        <v>2</v>
      </c>
      <c r="E7" s="36">
        <v>2</v>
      </c>
      <c r="F7" s="35">
        <f>+D7+E7-1</f>
        <v>3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2:23" s="11" customFormat="1" ht="54" x14ac:dyDescent="0.25">
      <c r="B8" s="26">
        <v>2.2000000000000002</v>
      </c>
      <c r="C8" s="27" t="s">
        <v>15</v>
      </c>
      <c r="D8" s="35">
        <f>+D7</f>
        <v>2</v>
      </c>
      <c r="E8" s="36">
        <v>8</v>
      </c>
      <c r="F8" s="35">
        <f t="shared" ref="F8" si="0">+D8+E8-1</f>
        <v>9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2:23" x14ac:dyDescent="0.3">
      <c r="B9" s="24">
        <v>3</v>
      </c>
      <c r="C9" s="25" t="s">
        <v>14</v>
      </c>
      <c r="D9" s="35"/>
      <c r="E9" s="36"/>
      <c r="F9" s="3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2:23" ht="27" x14ac:dyDescent="0.3">
      <c r="B10" s="26">
        <v>3.1</v>
      </c>
      <c r="C10" s="27" t="s">
        <v>24</v>
      </c>
      <c r="D10" s="35">
        <f>+F8+1</f>
        <v>10</v>
      </c>
      <c r="E10" s="36">
        <v>7</v>
      </c>
      <c r="F10" s="35">
        <f t="shared" ref="F10" si="1">+D10+E10-1</f>
        <v>16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</sheetData>
  <mergeCells count="3">
    <mergeCell ref="G6:W6"/>
    <mergeCell ref="G9:W9"/>
    <mergeCell ref="B3:W3"/>
  </mergeCells>
  <phoneticPr fontId="4" type="noConversion"/>
  <conditionalFormatting sqref="G6 G9 G10:W10 G5:W5 G7:W8">
    <cfRule type="expression" dxfId="1" priority="88">
      <formula>AND(G$4&gt;=$D5,G$4&lt;=$F5)</formula>
    </cfRule>
  </conditionalFormatting>
  <conditionalFormatting sqref="M5:N5">
    <cfRule type="expression" dxfId="0" priority="1">
      <formula>AND(M$4&gt;=$D5,M$4&lt;=$F5)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PRESUPUESTO</vt:lpstr>
      <vt:lpstr>CRONOGRAMA</vt:lpstr>
      <vt:lpstr>CRONOGRAMA!Área_de_impresión</vt:lpstr>
      <vt:lpstr>PRESUPUESTO!Área_de_impresión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TOPOCONSTRUCCIONES</dc:creator>
  <cp:lastModifiedBy>Stevens</cp:lastModifiedBy>
  <cp:lastPrinted>2022-03-31T00:01:48Z</cp:lastPrinted>
  <dcterms:created xsi:type="dcterms:W3CDTF">2017-10-31T03:00:55Z</dcterms:created>
  <dcterms:modified xsi:type="dcterms:W3CDTF">2022-03-31T00:07:12Z</dcterms:modified>
</cp:coreProperties>
</file>