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LANEACION\PLANEACION\PLANEACION 2023\VIVIENDA FONPET\2023\PLANOS Y PRESUPUESTO\"/>
    </mc:Choice>
  </mc:AlternateContent>
  <xr:revisionPtr revIDLastSave="0" documentId="13_ncr:1_{B5ABBCB1-3479-47F2-B332-A919EE798BA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baño" sheetId="1" r:id="rId1"/>
    <sheet name="cocina" sheetId="2" r:id="rId2"/>
    <sheet name="habitac" sheetId="3" r:id="rId3"/>
    <sheet name="CUBIERTA" sheetId="5" r:id="rId4"/>
  </sheets>
  <externalReferences>
    <externalReference r:id="rId5"/>
  </externalReferences>
  <definedNames>
    <definedName name="_xlnm.Print_Area" localSheetId="3">CUBIERTA!$A$1:$F$20</definedName>
    <definedName name="_xlnm.Print_Area" localSheetId="2">habitac!$A$1:$F$52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" l="1"/>
  <c r="F14" i="5"/>
  <c r="D17" i="5"/>
  <c r="F17" i="5" s="1"/>
  <c r="F18" i="5" s="1"/>
  <c r="F13" i="5"/>
  <c r="A3" i="5"/>
  <c r="F48" i="3"/>
  <c r="F47" i="3"/>
  <c r="F44" i="3"/>
  <c r="F43" i="3"/>
  <c r="F42" i="3"/>
  <c r="F39" i="3"/>
  <c r="F40" i="3" s="1"/>
  <c r="F36" i="3"/>
  <c r="F35" i="3"/>
  <c r="F32" i="3"/>
  <c r="F33" i="3" s="1"/>
  <c r="F29" i="3"/>
  <c r="F28" i="3"/>
  <c r="F27" i="3"/>
  <c r="F26" i="3"/>
  <c r="F25" i="3"/>
  <c r="F24" i="3"/>
  <c r="F21" i="3"/>
  <c r="F20" i="3"/>
  <c r="F19" i="3"/>
  <c r="F18" i="3"/>
  <c r="F17" i="3"/>
  <c r="F16" i="3"/>
  <c r="F13" i="3"/>
  <c r="F14" i="3" s="1"/>
  <c r="A3" i="3"/>
  <c r="F65" i="2"/>
  <c r="F64" i="2"/>
  <c r="F61" i="2"/>
  <c r="F60" i="2"/>
  <c r="F59" i="2"/>
  <c r="F58" i="2"/>
  <c r="F55" i="2"/>
  <c r="F54" i="2"/>
  <c r="F53" i="2"/>
  <c r="F52" i="2"/>
  <c r="F49" i="2"/>
  <c r="F48" i="2"/>
  <c r="F47" i="2"/>
  <c r="F46" i="2"/>
  <c r="F45" i="2"/>
  <c r="F44" i="2"/>
  <c r="F41" i="2"/>
  <c r="F42" i="2" s="1"/>
  <c r="F38" i="2"/>
  <c r="F37" i="2"/>
  <c r="F34" i="2"/>
  <c r="F33" i="2"/>
  <c r="F30" i="2"/>
  <c r="F29" i="2"/>
  <c r="F28" i="2"/>
  <c r="F27" i="2"/>
  <c r="F26" i="2"/>
  <c r="F25" i="2"/>
  <c r="F24" i="2"/>
  <c r="F21" i="2"/>
  <c r="F20" i="2"/>
  <c r="F19" i="2"/>
  <c r="F18" i="2"/>
  <c r="F17" i="2"/>
  <c r="F16" i="2"/>
  <c r="F13" i="2"/>
  <c r="F14" i="2" s="1"/>
  <c r="A3" i="2"/>
  <c r="F69" i="1"/>
  <c r="F70" i="1" s="1"/>
  <c r="F65" i="1"/>
  <c r="F64" i="1"/>
  <c r="F63" i="1"/>
  <c r="F62" i="1"/>
  <c r="F61" i="1"/>
  <c r="F60" i="1"/>
  <c r="F59" i="1"/>
  <c r="F58" i="1"/>
  <c r="F57" i="1"/>
  <c r="F56" i="1"/>
  <c r="F55" i="1"/>
  <c r="F54" i="1"/>
  <c r="F51" i="1"/>
  <c r="F50" i="1"/>
  <c r="F49" i="1"/>
  <c r="F46" i="1"/>
  <c r="F45" i="1"/>
  <c r="F44" i="1"/>
  <c r="F43" i="1"/>
  <c r="F42" i="1"/>
  <c r="F39" i="1"/>
  <c r="F40" i="1" s="1"/>
  <c r="F36" i="1"/>
  <c r="F35" i="1"/>
  <c r="F32" i="1"/>
  <c r="F33" i="1" s="1"/>
  <c r="F29" i="1"/>
  <c r="F28" i="1"/>
  <c r="F27" i="1"/>
  <c r="F26" i="1"/>
  <c r="F25" i="1"/>
  <c r="F24" i="1"/>
  <c r="F21" i="1"/>
  <c r="F20" i="1"/>
  <c r="F19" i="1"/>
  <c r="F18" i="1"/>
  <c r="F17" i="1"/>
  <c r="F16" i="1"/>
  <c r="F13" i="1"/>
  <c r="F14" i="1" s="1"/>
  <c r="F15" i="5" l="1"/>
  <c r="E20" i="5"/>
  <c r="F49" i="3"/>
  <c r="F62" i="2"/>
  <c r="F66" i="2"/>
  <c r="F39" i="2"/>
  <c r="F37" i="1"/>
  <c r="F45" i="3"/>
  <c r="F37" i="3"/>
  <c r="F22" i="3"/>
  <c r="F30" i="3"/>
  <c r="F56" i="2"/>
  <c r="F22" i="2"/>
  <c r="F31" i="2"/>
  <c r="F35" i="2"/>
  <c r="F50" i="2"/>
  <c r="F30" i="1"/>
  <c r="F47" i="1"/>
  <c r="F22" i="1"/>
  <c r="F66" i="1"/>
  <c r="F52" i="1"/>
  <c r="E72" i="1" l="1"/>
  <c r="E52" i="3"/>
  <c r="E68" i="2"/>
</calcChain>
</file>

<file path=xl/sharedStrings.xml><?xml version="1.0" encoding="utf-8"?>
<sst xmlns="http://schemas.openxmlformats.org/spreadsheetml/2006/main" count="293" uniqueCount="80">
  <si>
    <t xml:space="preserve">   PRESUPUESTO POR UNIDAD</t>
  </si>
  <si>
    <t>MEJORAMIENTO DE VIVIENDA RURAL Y SANEAMIENTO BASICO - SECTOR RURAL - MUNICIPIO DE ARATOCA</t>
  </si>
  <si>
    <t xml:space="preserve">   PRESUPUESTO POR UNIDAD - BATERIA SANITARIA</t>
  </si>
  <si>
    <t>ITEM</t>
  </si>
  <si>
    <t>DESCRIPCION</t>
  </si>
  <si>
    <t>UND.</t>
  </si>
  <si>
    <t>CANTIDAD TOTAL</t>
  </si>
  <si>
    <t>VALOR UNITARIO</t>
  </si>
  <si>
    <t>VALOR   TOTAL PROYECTO</t>
  </si>
  <si>
    <t>PRELIMINARES</t>
  </si>
  <si>
    <t>SUBTOTAL</t>
  </si>
  <si>
    <t>Und</t>
  </si>
  <si>
    <t>Lavadero prefabricado con llave terminal y accesorios</t>
  </si>
  <si>
    <t>und</t>
  </si>
  <si>
    <t>TOTAL COSTO DIRECTO</t>
  </si>
  <si>
    <t>Localización, nivelacion y replanteo</t>
  </si>
  <si>
    <t>m2</t>
  </si>
  <si>
    <t>CIMENTACION</t>
  </si>
  <si>
    <t xml:space="preserve">Excavacion manual </t>
  </si>
  <si>
    <t>m3</t>
  </si>
  <si>
    <t xml:space="preserve">Relleno compactado  manual </t>
  </si>
  <si>
    <t>solado en concreto  1500 p.s.i      e= 0,05 m.</t>
  </si>
  <si>
    <t>Viga de cimiento 0,25 x 0,20 m concreto 3000 p.s.i</t>
  </si>
  <si>
    <t>ml</t>
  </si>
  <si>
    <t>Sobrecimiento en ladrillo macizo de arcilla cocida</t>
  </si>
  <si>
    <t>m.2</t>
  </si>
  <si>
    <t xml:space="preserve">Viga de amarre 0,12 x 0,20 m - nivel de contrapiso </t>
  </si>
  <si>
    <t>ESTRUCTURA EN CONCRETO</t>
  </si>
  <si>
    <t>Viga aerea  0,12 x 0,20  m.     concreto 3000 p.s.i</t>
  </si>
  <si>
    <t>Viga cinta 0,12 x 0,18 m.     concreto 3000 p.s.i</t>
  </si>
  <si>
    <t>Columnetas  0,12 x 0,20 m.     concreto 3000 p.s.i</t>
  </si>
  <si>
    <t>Placa tanque elevado 0,70 x 1,80 m.   E= 0,10 m  concreto 3000 p.s.i</t>
  </si>
  <si>
    <t>Acero 1/4" fy= 4200 kg/cm.2</t>
  </si>
  <si>
    <t>kg</t>
  </si>
  <si>
    <t>Acero 3/8"  fy= 4200 kg/cm.2</t>
  </si>
  <si>
    <t>MAMPOSTERIA-FRISOS-ESTUFA</t>
  </si>
  <si>
    <t>Mamposteria H-12</t>
  </si>
  <si>
    <t xml:space="preserve"> PISOS</t>
  </si>
  <si>
    <t xml:space="preserve"> Piso concreto e=0,07  2500 P.S.I</t>
  </si>
  <si>
    <t xml:space="preserve"> Piso tablon gres 0,25 x 0,25  m. (incluye mortero nivelacion)</t>
  </si>
  <si>
    <t>CUBIERTA</t>
  </si>
  <si>
    <t>Cubierta en teja termoacustica</t>
  </si>
  <si>
    <t xml:space="preserve"> INSTALACIONES HIDRAULICAS </t>
  </si>
  <si>
    <t>Punto  hidraulico pvc de 1/2</t>
  </si>
  <si>
    <t>pto</t>
  </si>
  <si>
    <t>Red hidraulica pvc de 1/2</t>
  </si>
  <si>
    <t>tanque elevado 250 litros</t>
  </si>
  <si>
    <t xml:space="preserve">Registro de paso de 1/2 </t>
  </si>
  <si>
    <t xml:space="preserve">Enchape baño  pisos y paredes (h=2 m)  (incluye friso) </t>
  </si>
  <si>
    <t xml:space="preserve"> INSTALACIONES ELECTRICAS</t>
  </si>
  <si>
    <t>Punto de luz</t>
  </si>
  <si>
    <t>Punto tomacorriente GFCI</t>
  </si>
  <si>
    <t>Red electrica interna</t>
  </si>
  <si>
    <t>INSTALACIONES SANITARIAS</t>
  </si>
  <si>
    <t>Pto sanitario  pvc de 4"</t>
  </si>
  <si>
    <t>Red sanitaria pvc de 4"</t>
  </si>
  <si>
    <t>Pto sanitario  pvc de 2"</t>
  </si>
  <si>
    <t>Red sanitaria piso pvc  2"</t>
  </si>
  <si>
    <t>Rejilla de piso</t>
  </si>
  <si>
    <t>Caja de inspeccIón en ladrillo tolete y tapa en concreto reforzado</t>
  </si>
  <si>
    <t>Sanitario linea economica y accesorios</t>
  </si>
  <si>
    <t>Lavamanos linea economica  y accesorios</t>
  </si>
  <si>
    <t>Juego de incrustaciones</t>
  </si>
  <si>
    <t>Ducha y accesorios</t>
  </si>
  <si>
    <t>Sistema  tratamiento artesanal de  aguas residuales</t>
  </si>
  <si>
    <t>CARPINTERIA METALICA</t>
  </si>
  <si>
    <t>Puerta metalica 2 x 0,80 m  y pintura anticorrosiva</t>
  </si>
  <si>
    <t xml:space="preserve">   PRESUPUESTO POR UNIDAD DE VIVIENDA</t>
  </si>
  <si>
    <t xml:space="preserve">   PRESUPUESTO POR UNIDAD - COCINA</t>
  </si>
  <si>
    <t>Viga inferior ventana 0,12 x 0,20 m.     concreto 3000 p.s.i</t>
  </si>
  <si>
    <t>Placa tanque elevado 0,70  x 1,32 m.   E= 0,10 m  concreto 3000 p.s.i</t>
  </si>
  <si>
    <t>Estufa ecoeficiente</t>
  </si>
  <si>
    <t xml:space="preserve">Enchape cocina mesón y pared (h=0,40 m.)  (incluye friso) </t>
  </si>
  <si>
    <t>Meson cocina (incluye lavaplatos metalico  inoxidable -  llave y acero 1/4")</t>
  </si>
  <si>
    <t xml:space="preserve">Punto tomacorriente doble </t>
  </si>
  <si>
    <t>Trampa de grasas en ladrillo tolete y tapa en concreto reforzado</t>
  </si>
  <si>
    <t>Ventana metalica 1 x 1  m  y pintura anticorrosiva</t>
  </si>
  <si>
    <t xml:space="preserve">   PRESUPUESTO POR UNIDAD - HABITACIÓN</t>
  </si>
  <si>
    <t xml:space="preserve">   PRESUPUESTO POR UNIDAD - CUBIERTA</t>
  </si>
  <si>
    <t>Demolicion de cubierta y retiro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</si>
</sst>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[$$-240A]\ #,##0.00"/>
    <numFmt numFmtId="167" formatCode="#,##0.00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justify"/>
    </xf>
    <xf numFmtId="0" fontId="6" fillId="0" borderId="0" xfId="0" applyFont="1" applyFill="1" applyBorder="1" applyAlignment="1">
      <alignment horizontal="right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left" vertical="justify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justify"/>
    </xf>
    <xf numFmtId="4" fontId="4" fillId="0" borderId="0" xfId="0" applyNumberFormat="1" applyFont="1" applyFill="1" applyBorder="1" applyAlignment="1">
      <alignment horizontal="right" vertic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0" fontId="6" fillId="0" borderId="1" xfId="0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164" fontId="6" fillId="0" borderId="16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/>
    <xf numFmtId="4" fontId="6" fillId="0" borderId="0" xfId="0" applyNumberFormat="1" applyFont="1" applyAlignment="1">
      <alignment horizontal="center"/>
    </xf>
    <xf numFmtId="164" fontId="6" fillId="0" borderId="15" xfId="0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0" fontId="4" fillId="0" borderId="12" xfId="0" applyFont="1" applyBorder="1"/>
    <xf numFmtId="0" fontId="6" fillId="0" borderId="17" xfId="0" applyFont="1" applyBorder="1" applyAlignment="1">
      <alignment horizontal="center"/>
    </xf>
    <xf numFmtId="0" fontId="6" fillId="0" borderId="17" xfId="0" applyFont="1" applyBorder="1"/>
    <xf numFmtId="0" fontId="6" fillId="0" borderId="16" xfId="0" applyFont="1" applyBorder="1" applyAlignment="1">
      <alignment horizontal="center"/>
    </xf>
    <xf numFmtId="4" fontId="6" fillId="0" borderId="17" xfId="0" applyNumberFormat="1" applyFont="1" applyBorder="1" applyAlignment="1">
      <alignment horizontal="center"/>
    </xf>
    <xf numFmtId="164" fontId="6" fillId="0" borderId="18" xfId="0" applyNumberFormat="1" applyFont="1" applyFill="1" applyBorder="1" applyAlignment="1">
      <alignment horizontal="right" vertic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/>
    <xf numFmtId="0" fontId="6" fillId="0" borderId="20" xfId="0" applyFont="1" applyBorder="1" applyAlignment="1">
      <alignment horizontal="center"/>
    </xf>
    <xf numFmtId="4" fontId="6" fillId="0" borderId="19" xfId="0" applyNumberFormat="1" applyFont="1" applyBorder="1" applyAlignment="1">
      <alignment horizontal="center"/>
    </xf>
    <xf numFmtId="164" fontId="6" fillId="0" borderId="21" xfId="0" applyNumberFormat="1" applyFont="1" applyFill="1" applyBorder="1" applyAlignment="1">
      <alignment horizontal="right" vertical="center"/>
    </xf>
    <xf numFmtId="164" fontId="6" fillId="0" borderId="19" xfId="0" applyNumberFormat="1" applyFont="1" applyFill="1" applyBorder="1" applyAlignment="1">
      <alignment horizontal="right" vertical="center"/>
    </xf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6" fillId="0" borderId="23" xfId="0" applyFont="1" applyBorder="1" applyAlignment="1">
      <alignment horizontal="center"/>
    </xf>
    <xf numFmtId="4" fontId="6" fillId="0" borderId="22" xfId="0" applyNumberFormat="1" applyFont="1" applyBorder="1" applyAlignment="1">
      <alignment horizontal="center"/>
    </xf>
    <xf numFmtId="164" fontId="6" fillId="0" borderId="24" xfId="0" applyNumberFormat="1" applyFont="1" applyFill="1" applyBorder="1" applyAlignment="1">
      <alignment horizontal="right" vertical="center"/>
    </xf>
    <xf numFmtId="164" fontId="6" fillId="0" borderId="22" xfId="0" applyNumberFormat="1" applyFont="1" applyFill="1" applyBorder="1" applyAlignment="1">
      <alignment horizontal="right" vertical="center"/>
    </xf>
    <xf numFmtId="0" fontId="6" fillId="0" borderId="25" xfId="0" applyFont="1" applyBorder="1" applyAlignment="1">
      <alignment horizontal="center"/>
    </xf>
    <xf numFmtId="0" fontId="6" fillId="0" borderId="25" xfId="0" applyFont="1" applyBorder="1"/>
    <xf numFmtId="0" fontId="6" fillId="0" borderId="26" xfId="0" applyFont="1" applyBorder="1" applyAlignment="1">
      <alignment horizontal="center"/>
    </xf>
    <xf numFmtId="4" fontId="6" fillId="0" borderId="25" xfId="0" applyNumberFormat="1" applyFont="1" applyBorder="1" applyAlignment="1">
      <alignment horizontal="center"/>
    </xf>
    <xf numFmtId="164" fontId="6" fillId="0" borderId="27" xfId="0" applyNumberFormat="1" applyFont="1" applyFill="1" applyBorder="1" applyAlignment="1">
      <alignment horizontal="right" vertical="center"/>
    </xf>
    <xf numFmtId="164" fontId="6" fillId="0" borderId="25" xfId="0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6" fillId="0" borderId="10" xfId="0" applyFont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0" xfId="0" applyFont="1" applyBorder="1"/>
    <xf numFmtId="0" fontId="6" fillId="0" borderId="31" xfId="0" applyFont="1" applyBorder="1" applyAlignment="1">
      <alignment horizontal="center"/>
    </xf>
    <xf numFmtId="4" fontId="6" fillId="0" borderId="30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4" fontId="6" fillId="0" borderId="13" xfId="0" applyNumberFormat="1" applyFont="1" applyFill="1" applyBorder="1" applyAlignment="1">
      <alignment horizontal="right" vertic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4" xfId="0" applyFont="1" applyBorder="1" applyAlignment="1">
      <alignment horizontal="center"/>
    </xf>
    <xf numFmtId="4" fontId="6" fillId="0" borderId="12" xfId="0" applyNumberFormat="1" applyFont="1" applyBorder="1" applyAlignment="1">
      <alignment horizontal="center"/>
    </xf>
    <xf numFmtId="164" fontId="6" fillId="0" borderId="12" xfId="0" applyNumberFormat="1" applyFont="1" applyFill="1" applyBorder="1" applyAlignment="1">
      <alignment horizontal="right" vertical="center"/>
    </xf>
    <xf numFmtId="164" fontId="6" fillId="0" borderId="30" xfId="0" applyNumberFormat="1" applyFont="1" applyFill="1" applyBorder="1" applyAlignment="1">
      <alignment horizontal="right" vertical="center"/>
    </xf>
    <xf numFmtId="164" fontId="6" fillId="0" borderId="15" xfId="0" applyNumberFormat="1" applyFont="1" applyBorder="1" applyAlignment="1">
      <alignment horizontal="center"/>
    </xf>
    <xf numFmtId="164" fontId="6" fillId="0" borderId="3" xfId="0" applyNumberFormat="1" applyFont="1" applyFill="1" applyBorder="1" applyAlignment="1">
      <alignment horizontal="right" vertical="center"/>
    </xf>
    <xf numFmtId="164" fontId="6" fillId="0" borderId="18" xfId="0" applyNumberFormat="1" applyFont="1" applyFill="1" applyBorder="1" applyAlignment="1">
      <alignment vertical="center"/>
    </xf>
    <xf numFmtId="164" fontId="6" fillId="0" borderId="17" xfId="0" applyNumberFormat="1" applyFont="1" applyFill="1" applyBorder="1" applyAlignment="1">
      <alignment vertical="center"/>
    </xf>
    <xf numFmtId="164" fontId="6" fillId="0" borderId="24" xfId="0" applyNumberFormat="1" applyFont="1" applyFill="1" applyBorder="1" applyAlignment="1">
      <alignment vertical="center"/>
    </xf>
    <xf numFmtId="164" fontId="6" fillId="0" borderId="22" xfId="0" applyNumberFormat="1" applyFont="1" applyFill="1" applyBorder="1" applyAlignment="1">
      <alignment vertical="center"/>
    </xf>
    <xf numFmtId="164" fontId="6" fillId="0" borderId="27" xfId="0" applyNumberFormat="1" applyFont="1" applyFill="1" applyBorder="1" applyAlignment="1">
      <alignment vertical="center"/>
    </xf>
    <xf numFmtId="164" fontId="6" fillId="0" borderId="25" xfId="0" applyNumberFormat="1" applyFont="1" applyFill="1" applyBorder="1" applyAlignment="1">
      <alignment vertical="center"/>
    </xf>
    <xf numFmtId="164" fontId="6" fillId="0" borderId="32" xfId="0" applyNumberFormat="1" applyFont="1" applyFill="1" applyBorder="1" applyAlignment="1">
      <alignment vertical="center"/>
    </xf>
    <xf numFmtId="164" fontId="6" fillId="0" borderId="30" xfId="0" applyNumberFormat="1" applyFont="1" applyFill="1" applyBorder="1" applyAlignment="1">
      <alignment vertical="center"/>
    </xf>
    <xf numFmtId="165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164" fontId="6" fillId="0" borderId="11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Fill="1" applyBorder="1"/>
    <xf numFmtId="164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4" fontId="6" fillId="0" borderId="22" xfId="0" applyNumberFormat="1" applyFont="1" applyFill="1" applyBorder="1" applyAlignment="1">
      <alignment horizontal="center"/>
    </xf>
    <xf numFmtId="4" fontId="6" fillId="0" borderId="30" xfId="0" applyNumberFormat="1" applyFont="1" applyFill="1" applyBorder="1" applyAlignment="1">
      <alignment horizontal="center"/>
    </xf>
    <xf numFmtId="164" fontId="6" fillId="0" borderId="19" xfId="0" applyNumberFormat="1" applyFont="1" applyFill="1" applyBorder="1" applyAlignment="1">
      <alignment vertical="center"/>
    </xf>
    <xf numFmtId="0" fontId="4" fillId="0" borderId="35" xfId="0" applyFont="1" applyBorder="1" applyAlignment="1">
      <alignment horizontal="center"/>
    </xf>
    <xf numFmtId="164" fontId="6" fillId="0" borderId="32" xfId="0" applyNumberFormat="1" applyFont="1" applyFill="1" applyBorder="1" applyAlignment="1">
      <alignment horizontal="right" vertical="center"/>
    </xf>
    <xf numFmtId="165" fontId="6" fillId="0" borderId="28" xfId="0" applyNumberFormat="1" applyFont="1" applyBorder="1" applyAlignment="1">
      <alignment horizontal="center"/>
    </xf>
    <xf numFmtId="165" fontId="6" fillId="0" borderId="22" xfId="0" applyNumberFormat="1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4" fontId="6" fillId="0" borderId="11" xfId="0" applyNumberFormat="1" applyFont="1" applyFill="1" applyBorder="1" applyAlignment="1">
      <alignment horizontal="right" vertical="center"/>
    </xf>
    <xf numFmtId="167" fontId="6" fillId="0" borderId="11" xfId="0" applyNumberFormat="1" applyFont="1" applyFill="1" applyBorder="1" applyAlignment="1">
      <alignment horizontal="right" vertical="center"/>
    </xf>
    <xf numFmtId="4" fontId="6" fillId="0" borderId="21" xfId="0" applyNumberFormat="1" applyFont="1" applyFill="1" applyBorder="1" applyAlignment="1">
      <alignment horizontal="right" vertical="center"/>
    </xf>
    <xf numFmtId="4" fontId="6" fillId="0" borderId="2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66" fontId="0" fillId="0" borderId="0" xfId="0" applyNumberFormat="1"/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66" fontId="8" fillId="0" borderId="33" xfId="0" applyNumberFormat="1" applyFont="1" applyFill="1" applyBorder="1" applyAlignment="1">
      <alignment horizontal="right" vertical="center" wrapText="1"/>
    </xf>
    <xf numFmtId="166" fontId="8" fillId="0" borderId="34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3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NVIAR%20ARATOCA%20MEJORAMIENTOS\pres.%20%20TRES%20MODULOS%202023-arato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NTIDADES"/>
      <sheetName val="baño"/>
      <sheetName val="cocina"/>
      <sheetName val="habitac"/>
      <sheetName val="presup (2)"/>
      <sheetName val="PRES TOTAL"/>
      <sheetName val="prelim"/>
      <sheetName val="ciment"/>
      <sheetName val="estr"/>
      <sheetName val="mamp"/>
      <sheetName val="piso"/>
      <sheetName val="cubier"/>
      <sheetName val="HIDR"/>
      <sheetName val="ins elec "/>
      <sheetName val="SANIT"/>
      <sheetName val="metal"/>
      <sheetName val="1500 psi"/>
      <sheetName val="2000 psi"/>
      <sheetName val="2500 psi"/>
      <sheetName val="3000 psi"/>
      <sheetName val="mort. 1.4"/>
      <sheetName val="mort. 1.3"/>
      <sheetName val="morter 1.2"/>
      <sheetName val=" form"/>
      <sheetName val="cronograma"/>
      <sheetName val="cronograma financiero"/>
    </sheetNames>
    <sheetDataSet>
      <sheetData sheetId="0"/>
      <sheetData sheetId="1">
        <row r="3">
          <cell r="A3" t="str">
            <v>MEJORAMIENTO DE VIVIENDA RURAL Y SANEAMIENTO BASICO - SECTOR RURAL - MUNICIPIO DE ARATOCA</v>
          </cell>
        </row>
      </sheetData>
      <sheetData sheetId="2"/>
      <sheetData sheetId="3"/>
      <sheetData sheetId="4">
        <row r="43">
          <cell r="F43">
            <v>84619</v>
          </cell>
        </row>
      </sheetData>
      <sheetData sheetId="5"/>
      <sheetData sheetId="6">
        <row r="52">
          <cell r="E52">
            <v>4952</v>
          </cell>
        </row>
      </sheetData>
      <sheetData sheetId="7">
        <row r="51">
          <cell r="E51">
            <v>82528</v>
          </cell>
        </row>
      </sheetData>
      <sheetData sheetId="8">
        <row r="54">
          <cell r="E54">
            <v>40916</v>
          </cell>
        </row>
      </sheetData>
      <sheetData sheetId="9">
        <row r="53">
          <cell r="E53">
            <v>74372</v>
          </cell>
        </row>
      </sheetData>
      <sheetData sheetId="10">
        <row r="52">
          <cell r="E52">
            <v>57582</v>
          </cell>
        </row>
      </sheetData>
      <sheetData sheetId="11">
        <row r="53">
          <cell r="E53">
            <v>127225</v>
          </cell>
        </row>
      </sheetData>
      <sheetData sheetId="12"/>
      <sheetData sheetId="13">
        <row r="56">
          <cell r="G56">
            <v>54980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view="pageBreakPreview" zoomScaleNormal="100" zoomScaleSheetLayoutView="100" workbookViewId="0">
      <selection activeCell="A7" sqref="A7:F72"/>
    </sheetView>
  </sheetViews>
  <sheetFormatPr baseColWidth="10" defaultRowHeight="15" x14ac:dyDescent="0.25"/>
  <cols>
    <col min="1" max="1" width="6.140625" customWidth="1"/>
    <col min="2" max="2" width="59.42578125" bestFit="1" customWidth="1"/>
    <col min="3" max="3" width="9.7109375" customWidth="1"/>
    <col min="4" max="6" width="14.7109375" customWidth="1"/>
  </cols>
  <sheetData>
    <row r="1" spans="1:6" ht="16.5" thickBot="1" x14ac:dyDescent="0.3">
      <c r="A1" s="105" t="s">
        <v>0</v>
      </c>
      <c r="B1" s="106"/>
      <c r="C1" s="106"/>
      <c r="D1" s="106"/>
      <c r="E1" s="106"/>
      <c r="F1" s="107"/>
    </row>
    <row r="2" spans="1:6" ht="15.75" thickBot="1" x14ac:dyDescent="0.3">
      <c r="A2" s="108"/>
      <c r="B2" s="108"/>
      <c r="C2" s="108"/>
      <c r="D2" s="108"/>
      <c r="E2" s="108"/>
      <c r="F2" s="108"/>
    </row>
    <row r="3" spans="1:6" x14ac:dyDescent="0.25">
      <c r="A3" s="109" t="s">
        <v>1</v>
      </c>
      <c r="B3" s="110"/>
      <c r="C3" s="110"/>
      <c r="D3" s="110"/>
      <c r="E3" s="110"/>
      <c r="F3" s="111"/>
    </row>
    <row r="4" spans="1:6" x14ac:dyDescent="0.25">
      <c r="A4" s="112"/>
      <c r="B4" s="113"/>
      <c r="C4" s="113"/>
      <c r="D4" s="113"/>
      <c r="E4" s="113"/>
      <c r="F4" s="114"/>
    </row>
    <row r="5" spans="1:6" ht="15.75" thickBot="1" x14ac:dyDescent="0.3">
      <c r="A5" s="115"/>
      <c r="B5" s="116"/>
      <c r="C5" s="116"/>
      <c r="D5" s="116"/>
      <c r="E5" s="116"/>
      <c r="F5" s="117"/>
    </row>
    <row r="6" spans="1:6" ht="15.75" thickBot="1" x14ac:dyDescent="0.3">
      <c r="A6" s="1"/>
      <c r="B6" s="1"/>
      <c r="C6" s="1"/>
      <c r="D6" s="1"/>
      <c r="E6" s="1"/>
      <c r="F6" s="1"/>
    </row>
    <row r="7" spans="1:6" ht="16.5" thickBot="1" x14ac:dyDescent="0.3">
      <c r="A7" s="118" t="s">
        <v>2</v>
      </c>
      <c r="B7" s="119"/>
      <c r="C7" s="119"/>
      <c r="D7" s="119"/>
      <c r="E7" s="119"/>
      <c r="F7" s="120"/>
    </row>
    <row r="8" spans="1:6" ht="15.75" thickBot="1" x14ac:dyDescent="0.3">
      <c r="A8" s="1"/>
      <c r="B8" s="1"/>
      <c r="C8" s="1"/>
      <c r="D8" s="1"/>
      <c r="E8" s="1"/>
      <c r="F8" s="1"/>
    </row>
    <row r="9" spans="1:6" x14ac:dyDescent="0.25">
      <c r="A9" s="121" t="s">
        <v>3</v>
      </c>
      <c r="B9" s="123" t="s">
        <v>4</v>
      </c>
      <c r="C9" s="125" t="s">
        <v>5</v>
      </c>
      <c r="D9" s="125" t="s">
        <v>6</v>
      </c>
      <c r="E9" s="125" t="s">
        <v>7</v>
      </c>
      <c r="F9" s="128" t="s">
        <v>8</v>
      </c>
    </row>
    <row r="10" spans="1:6" ht="15.75" thickBot="1" x14ac:dyDescent="0.3">
      <c r="A10" s="122"/>
      <c r="B10" s="124"/>
      <c r="C10" s="126"/>
      <c r="D10" s="126"/>
      <c r="E10" s="127"/>
      <c r="F10" s="129"/>
    </row>
    <row r="11" spans="1:6" ht="15.75" thickBot="1" x14ac:dyDescent="0.3">
      <c r="A11" s="2"/>
      <c r="B11" s="3"/>
      <c r="C11" s="3"/>
      <c r="D11" s="3"/>
      <c r="E11" s="4"/>
      <c r="F11" s="4"/>
    </row>
    <row r="12" spans="1:6" ht="15.75" thickBot="1" x14ac:dyDescent="0.3">
      <c r="A12" s="5">
        <v>1</v>
      </c>
      <c r="B12" s="6" t="s">
        <v>9</v>
      </c>
      <c r="C12" s="7"/>
      <c r="D12" s="8"/>
      <c r="E12" s="4"/>
      <c r="F12" s="9"/>
    </row>
    <row r="13" spans="1:6" ht="15.75" thickBot="1" x14ac:dyDescent="0.3">
      <c r="A13" s="10">
        <v>1.1000000000000001</v>
      </c>
      <c r="B13" s="11" t="s">
        <v>15</v>
      </c>
      <c r="C13" s="12" t="s">
        <v>16</v>
      </c>
      <c r="D13" s="13">
        <v>8.16</v>
      </c>
      <c r="E13" s="14">
        <v>4647</v>
      </c>
      <c r="F13" s="15">
        <f>E13*D13</f>
        <v>37919.520000000004</v>
      </c>
    </row>
    <row r="14" spans="1:6" ht="15.75" thickBot="1" x14ac:dyDescent="0.3">
      <c r="A14" s="16"/>
      <c r="B14" s="17"/>
      <c r="C14" s="7"/>
      <c r="D14" s="18"/>
      <c r="E14" s="19" t="s">
        <v>10</v>
      </c>
      <c r="F14" s="19">
        <f>SUM(F13:F13)</f>
        <v>37919.520000000004</v>
      </c>
    </row>
    <row r="15" spans="1:6" ht="15.75" thickBot="1" x14ac:dyDescent="0.3">
      <c r="A15" s="5">
        <v>2</v>
      </c>
      <c r="B15" s="21" t="s">
        <v>17</v>
      </c>
      <c r="C15" s="7"/>
      <c r="D15" s="18"/>
      <c r="E15" s="20"/>
      <c r="F15" s="20"/>
    </row>
    <row r="16" spans="1:6" x14ac:dyDescent="0.25">
      <c r="A16" s="22">
        <v>2.1</v>
      </c>
      <c r="B16" s="23" t="s">
        <v>18</v>
      </c>
      <c r="C16" s="24" t="s">
        <v>19</v>
      </c>
      <c r="D16" s="25">
        <v>12.47</v>
      </c>
      <c r="E16" s="26">
        <v>66385</v>
      </c>
      <c r="F16" s="15">
        <f t="shared" ref="F16:F21" si="0">E16*D16</f>
        <v>827820.95000000007</v>
      </c>
    </row>
    <row r="17" spans="1:6" x14ac:dyDescent="0.25">
      <c r="A17" s="27">
        <v>2.2000000000000002</v>
      </c>
      <c r="B17" s="28" t="s">
        <v>20</v>
      </c>
      <c r="C17" s="29" t="s">
        <v>19</v>
      </c>
      <c r="D17" s="30">
        <v>1.26</v>
      </c>
      <c r="E17" s="31">
        <v>66385</v>
      </c>
      <c r="F17" s="32">
        <f t="shared" si="0"/>
        <v>83645.100000000006</v>
      </c>
    </row>
    <row r="18" spans="1:6" x14ac:dyDescent="0.25">
      <c r="A18" s="33">
        <v>2.2999999999999998</v>
      </c>
      <c r="B18" s="34" t="s">
        <v>21</v>
      </c>
      <c r="C18" s="35" t="s">
        <v>16</v>
      </c>
      <c r="D18" s="36">
        <v>2.0499999999999998</v>
      </c>
      <c r="E18" s="37">
        <v>45559</v>
      </c>
      <c r="F18" s="38">
        <f t="shared" si="0"/>
        <v>93395.95</v>
      </c>
    </row>
    <row r="19" spans="1:6" x14ac:dyDescent="0.25">
      <c r="A19" s="39">
        <v>2.4</v>
      </c>
      <c r="B19" s="40" t="s">
        <v>22</v>
      </c>
      <c r="C19" s="41" t="s">
        <v>23</v>
      </c>
      <c r="D19" s="42">
        <v>8.1999999999999993</v>
      </c>
      <c r="E19" s="43">
        <v>53007</v>
      </c>
      <c r="F19" s="44">
        <f t="shared" si="0"/>
        <v>434657.39999999997</v>
      </c>
    </row>
    <row r="20" spans="1:6" x14ac:dyDescent="0.25">
      <c r="A20" s="33">
        <v>2.5</v>
      </c>
      <c r="B20" s="34" t="s">
        <v>24</v>
      </c>
      <c r="C20" s="35" t="s">
        <v>25</v>
      </c>
      <c r="D20" s="36">
        <v>1.1299999999999999</v>
      </c>
      <c r="E20" s="37">
        <v>94211</v>
      </c>
      <c r="F20" s="38">
        <f t="shared" si="0"/>
        <v>106458.43</v>
      </c>
    </row>
    <row r="21" spans="1:6" ht="15.75" thickBot="1" x14ac:dyDescent="0.3">
      <c r="A21" s="45">
        <v>2.6</v>
      </c>
      <c r="B21" s="46" t="s">
        <v>26</v>
      </c>
      <c r="C21" s="47" t="s">
        <v>23</v>
      </c>
      <c r="D21" s="48">
        <v>7.56</v>
      </c>
      <c r="E21" s="31">
        <v>39267</v>
      </c>
      <c r="F21" s="32">
        <f t="shared" si="0"/>
        <v>296858.51999999996</v>
      </c>
    </row>
    <row r="22" spans="1:6" ht="15.75" thickBot="1" x14ac:dyDescent="0.3">
      <c r="A22" s="16"/>
      <c r="B22" s="17"/>
      <c r="C22" s="7"/>
      <c r="D22" s="18"/>
      <c r="E22" s="19" t="s">
        <v>10</v>
      </c>
      <c r="F22" s="19">
        <f>SUM(F16:F21)</f>
        <v>1842836.3499999999</v>
      </c>
    </row>
    <row r="23" spans="1:6" ht="15.75" thickBot="1" x14ac:dyDescent="0.3">
      <c r="A23" s="49">
        <v>3</v>
      </c>
      <c r="B23" s="50" t="s">
        <v>27</v>
      </c>
      <c r="C23" s="7"/>
      <c r="D23" s="18"/>
      <c r="E23" s="20"/>
      <c r="F23" s="20"/>
    </row>
    <row r="24" spans="1:6" x14ac:dyDescent="0.25">
      <c r="A24" s="22">
        <v>3.1</v>
      </c>
      <c r="B24" s="23" t="s">
        <v>28</v>
      </c>
      <c r="C24" s="51" t="s">
        <v>23</v>
      </c>
      <c r="D24" s="25">
        <v>7.56</v>
      </c>
      <c r="E24" s="26">
        <v>39718</v>
      </c>
      <c r="F24" s="26">
        <f t="shared" ref="F24:F29" si="1">E24*D24</f>
        <v>300268.07999999996</v>
      </c>
    </row>
    <row r="25" spans="1:6" x14ac:dyDescent="0.25">
      <c r="A25" s="33">
        <v>3.2</v>
      </c>
      <c r="B25" s="34" t="s">
        <v>29</v>
      </c>
      <c r="C25" s="52" t="s">
        <v>23</v>
      </c>
      <c r="D25" s="36">
        <v>5.94</v>
      </c>
      <c r="E25" s="37">
        <v>41123</v>
      </c>
      <c r="F25" s="37">
        <f t="shared" si="1"/>
        <v>244270.62000000002</v>
      </c>
    </row>
    <row r="26" spans="1:6" x14ac:dyDescent="0.25">
      <c r="A26" s="33">
        <v>3.4</v>
      </c>
      <c r="B26" s="34" t="s">
        <v>30</v>
      </c>
      <c r="C26" s="52" t="s">
        <v>23</v>
      </c>
      <c r="D26" s="36">
        <v>14.5</v>
      </c>
      <c r="E26" s="37">
        <v>43500</v>
      </c>
      <c r="F26" s="37">
        <f t="shared" si="1"/>
        <v>630750</v>
      </c>
    </row>
    <row r="27" spans="1:6" x14ac:dyDescent="0.25">
      <c r="A27" s="33">
        <v>3.5</v>
      </c>
      <c r="B27" s="34" t="s">
        <v>31</v>
      </c>
      <c r="C27" s="52" t="s">
        <v>13</v>
      </c>
      <c r="D27" s="36">
        <v>1</v>
      </c>
      <c r="E27" s="37">
        <v>338410</v>
      </c>
      <c r="F27" s="37">
        <f t="shared" si="1"/>
        <v>338410</v>
      </c>
    </row>
    <row r="28" spans="1:6" x14ac:dyDescent="0.25">
      <c r="A28" s="33">
        <v>3.7</v>
      </c>
      <c r="B28" s="34" t="s">
        <v>32</v>
      </c>
      <c r="C28" s="52" t="s">
        <v>33</v>
      </c>
      <c r="D28" s="36">
        <v>53</v>
      </c>
      <c r="E28" s="37">
        <v>9621</v>
      </c>
      <c r="F28" s="37">
        <f t="shared" si="1"/>
        <v>509913</v>
      </c>
    </row>
    <row r="29" spans="1:6" ht="15.75" thickBot="1" x14ac:dyDescent="0.3">
      <c r="A29" s="53">
        <v>3.8</v>
      </c>
      <c r="B29" s="54" t="s">
        <v>34</v>
      </c>
      <c r="C29" s="55" t="s">
        <v>33</v>
      </c>
      <c r="D29" s="56">
        <v>113.9</v>
      </c>
      <c r="E29" s="37">
        <v>9621</v>
      </c>
      <c r="F29" s="37">
        <f t="shared" si="1"/>
        <v>1095831.9000000001</v>
      </c>
    </row>
    <row r="30" spans="1:6" ht="15.75" thickBot="1" x14ac:dyDescent="0.3">
      <c r="A30" s="16"/>
      <c r="B30" s="17"/>
      <c r="C30" s="7"/>
      <c r="D30" s="18"/>
      <c r="E30" s="19" t="s">
        <v>10</v>
      </c>
      <c r="F30" s="19">
        <f>SUM(F24:F29)</f>
        <v>3119443.6</v>
      </c>
    </row>
    <row r="31" spans="1:6" ht="15.75" thickBot="1" x14ac:dyDescent="0.3">
      <c r="A31" s="57">
        <v>4</v>
      </c>
      <c r="B31" s="50" t="s">
        <v>35</v>
      </c>
      <c r="C31" s="7"/>
      <c r="D31" s="18"/>
      <c r="E31" s="20"/>
      <c r="F31" s="20"/>
    </row>
    <row r="32" spans="1:6" ht="15.75" thickBot="1" x14ac:dyDescent="0.3">
      <c r="A32" s="10">
        <v>4.0999999999999996</v>
      </c>
      <c r="B32" s="11" t="s">
        <v>36</v>
      </c>
      <c r="C32" s="12" t="s">
        <v>16</v>
      </c>
      <c r="D32" s="13">
        <v>14.47</v>
      </c>
      <c r="E32" s="19">
        <v>73189</v>
      </c>
      <c r="F32" s="19">
        <f>E32*D32</f>
        <v>1059044.83</v>
      </c>
    </row>
    <row r="33" spans="1:6" ht="15.75" thickBot="1" x14ac:dyDescent="0.3">
      <c r="A33" s="16"/>
      <c r="B33" s="17"/>
      <c r="C33" s="7"/>
      <c r="D33" s="18"/>
      <c r="E33" s="58" t="s">
        <v>10</v>
      </c>
      <c r="F33" s="58">
        <f>SUM(F32:F32)</f>
        <v>1059044.83</v>
      </c>
    </row>
    <row r="34" spans="1:6" ht="15.75" thickBot="1" x14ac:dyDescent="0.3">
      <c r="A34" s="49">
        <v>5</v>
      </c>
      <c r="B34" s="50" t="s">
        <v>37</v>
      </c>
      <c r="C34" s="7"/>
      <c r="D34" s="18"/>
      <c r="E34" s="20"/>
      <c r="F34" s="20"/>
    </row>
    <row r="35" spans="1:6" x14ac:dyDescent="0.25">
      <c r="A35" s="59">
        <v>5.0999999999999996</v>
      </c>
      <c r="B35" s="60" t="s">
        <v>38</v>
      </c>
      <c r="C35" s="61" t="s">
        <v>16</v>
      </c>
      <c r="D35" s="62">
        <v>7.28</v>
      </c>
      <c r="E35" s="63">
        <v>56286</v>
      </c>
      <c r="F35" s="63">
        <f>E35*D35</f>
        <v>409762.08</v>
      </c>
    </row>
    <row r="36" spans="1:6" ht="15.75" thickBot="1" x14ac:dyDescent="0.3">
      <c r="A36" s="53">
        <v>5.2</v>
      </c>
      <c r="B36" s="54" t="s">
        <v>39</v>
      </c>
      <c r="C36" s="55" t="s">
        <v>16</v>
      </c>
      <c r="D36" s="56">
        <v>3.6</v>
      </c>
      <c r="E36" s="64">
        <v>81404</v>
      </c>
      <c r="F36" s="64">
        <f>E36*D36</f>
        <v>293054.40000000002</v>
      </c>
    </row>
    <row r="37" spans="1:6" ht="15.75" thickBot="1" x14ac:dyDescent="0.3">
      <c r="A37" s="16"/>
      <c r="B37" s="17"/>
      <c r="C37" s="7"/>
      <c r="D37" s="18"/>
      <c r="E37" s="19" t="s">
        <v>10</v>
      </c>
      <c r="F37" s="19">
        <f>SUM(F35:F36)</f>
        <v>702816.48</v>
      </c>
    </row>
    <row r="38" spans="1:6" ht="15.75" thickBot="1" x14ac:dyDescent="0.3">
      <c r="A38" s="5">
        <v>6</v>
      </c>
      <c r="B38" s="50" t="s">
        <v>40</v>
      </c>
      <c r="C38" s="7"/>
      <c r="D38" s="18"/>
      <c r="E38" s="20"/>
      <c r="F38" s="20"/>
    </row>
    <row r="39" spans="1:6" ht="15.75" thickBot="1" x14ac:dyDescent="0.3">
      <c r="A39" s="10">
        <v>6.1</v>
      </c>
      <c r="B39" s="11" t="s">
        <v>41</v>
      </c>
      <c r="C39" s="12" t="s">
        <v>16</v>
      </c>
      <c r="D39" s="65">
        <v>6</v>
      </c>
      <c r="E39" s="15">
        <v>125701</v>
      </c>
      <c r="F39" s="15">
        <f>E39*D39</f>
        <v>754206</v>
      </c>
    </row>
    <row r="40" spans="1:6" ht="15.75" thickBot="1" x14ac:dyDescent="0.3">
      <c r="A40" s="16"/>
      <c r="B40" s="17"/>
      <c r="C40" s="7"/>
      <c r="D40" s="18"/>
      <c r="E40" s="19" t="s">
        <v>10</v>
      </c>
      <c r="F40" s="66">
        <f>SUM(F39:F39)</f>
        <v>754206</v>
      </c>
    </row>
    <row r="41" spans="1:6" ht="15.75" thickBot="1" x14ac:dyDescent="0.3">
      <c r="A41" s="5">
        <v>7</v>
      </c>
      <c r="B41" s="50" t="s">
        <v>42</v>
      </c>
      <c r="C41" s="7"/>
      <c r="D41" s="18"/>
      <c r="E41" s="20"/>
      <c r="F41" s="20"/>
    </row>
    <row r="42" spans="1:6" x14ac:dyDescent="0.25">
      <c r="A42" s="22">
        <v>7.1</v>
      </c>
      <c r="B42" s="23" t="s">
        <v>43</v>
      </c>
      <c r="C42" s="51" t="s">
        <v>44</v>
      </c>
      <c r="D42" s="25">
        <v>4</v>
      </c>
      <c r="E42" s="67">
        <v>66609</v>
      </c>
      <c r="F42" s="68">
        <f>E42*D42</f>
        <v>266436</v>
      </c>
    </row>
    <row r="43" spans="1:6" x14ac:dyDescent="0.25">
      <c r="A43" s="33">
        <v>7.2</v>
      </c>
      <c r="B43" s="34" t="s">
        <v>45</v>
      </c>
      <c r="C43" s="52" t="s">
        <v>23</v>
      </c>
      <c r="D43" s="36">
        <v>10</v>
      </c>
      <c r="E43" s="69">
        <v>17515</v>
      </c>
      <c r="F43" s="70">
        <f>E43*D43</f>
        <v>175150</v>
      </c>
    </row>
    <row r="44" spans="1:6" x14ac:dyDescent="0.25">
      <c r="A44" s="33">
        <v>7.3</v>
      </c>
      <c r="B44" s="34" t="s">
        <v>46</v>
      </c>
      <c r="C44" s="52" t="s">
        <v>13</v>
      </c>
      <c r="D44" s="36">
        <v>1</v>
      </c>
      <c r="E44" s="69">
        <v>347186</v>
      </c>
      <c r="F44" s="70">
        <f>E44*D44</f>
        <v>347186</v>
      </c>
    </row>
    <row r="45" spans="1:6" x14ac:dyDescent="0.25">
      <c r="A45" s="33">
        <v>7.4</v>
      </c>
      <c r="B45" s="34" t="s">
        <v>47</v>
      </c>
      <c r="C45" s="52" t="s">
        <v>13</v>
      </c>
      <c r="D45" s="36">
        <v>1</v>
      </c>
      <c r="E45" s="71">
        <v>25683</v>
      </c>
      <c r="F45" s="72">
        <f>E45*D45</f>
        <v>25683</v>
      </c>
    </row>
    <row r="46" spans="1:6" ht="15.75" thickBot="1" x14ac:dyDescent="0.3">
      <c r="A46" s="53">
        <v>7.5</v>
      </c>
      <c r="B46" s="54" t="s">
        <v>48</v>
      </c>
      <c r="C46" s="55" t="s">
        <v>16</v>
      </c>
      <c r="D46" s="56">
        <v>17.8</v>
      </c>
      <c r="E46" s="73">
        <v>70142</v>
      </c>
      <c r="F46" s="74">
        <f>E46*D46</f>
        <v>1248527.6000000001</v>
      </c>
    </row>
    <row r="47" spans="1:6" ht="15.75" thickBot="1" x14ac:dyDescent="0.3">
      <c r="A47" s="7"/>
      <c r="B47" s="17"/>
      <c r="C47" s="7"/>
      <c r="D47" s="18"/>
      <c r="E47" s="58" t="s">
        <v>10</v>
      </c>
      <c r="F47" s="58">
        <f>SUM(F42:F46)</f>
        <v>2062982.6</v>
      </c>
    </row>
    <row r="48" spans="1:6" ht="15.75" thickBot="1" x14ac:dyDescent="0.3">
      <c r="A48" s="5">
        <v>8</v>
      </c>
      <c r="B48" s="21" t="s">
        <v>49</v>
      </c>
      <c r="C48" s="7"/>
      <c r="D48" s="18"/>
      <c r="E48" s="20"/>
      <c r="F48" s="20"/>
    </row>
    <row r="49" spans="1:6" x14ac:dyDescent="0.25">
      <c r="A49" s="75">
        <v>8.1</v>
      </c>
      <c r="B49" s="23" t="s">
        <v>50</v>
      </c>
      <c r="C49" s="76" t="s">
        <v>11</v>
      </c>
      <c r="D49" s="62">
        <v>2</v>
      </c>
      <c r="E49" s="63">
        <v>49880</v>
      </c>
      <c r="F49" s="63">
        <f>E49*D49</f>
        <v>99760</v>
      </c>
    </row>
    <row r="50" spans="1:6" x14ac:dyDescent="0.25">
      <c r="A50" s="52">
        <v>8.3000000000000007</v>
      </c>
      <c r="B50" s="34" t="s">
        <v>51</v>
      </c>
      <c r="C50" s="35" t="s">
        <v>11</v>
      </c>
      <c r="D50" s="36">
        <v>1</v>
      </c>
      <c r="E50" s="38">
        <v>84114</v>
      </c>
      <c r="F50" s="38">
        <f>E50*D50</f>
        <v>84114</v>
      </c>
    </row>
    <row r="51" spans="1:6" ht="15.75" thickBot="1" x14ac:dyDescent="0.3">
      <c r="A51" s="77">
        <v>8.4</v>
      </c>
      <c r="B51" s="54" t="s">
        <v>52</v>
      </c>
      <c r="C51" s="47" t="s">
        <v>11</v>
      </c>
      <c r="D51" s="48">
        <v>1</v>
      </c>
      <c r="E51" s="32">
        <v>670598</v>
      </c>
      <c r="F51" s="32">
        <f>E51*D51</f>
        <v>670598</v>
      </c>
    </row>
    <row r="52" spans="1:6" ht="15.75" thickBot="1" x14ac:dyDescent="0.3">
      <c r="A52" s="16"/>
      <c r="B52" s="17"/>
      <c r="C52" s="7"/>
      <c r="D52" s="18"/>
      <c r="E52" s="19" t="s">
        <v>10</v>
      </c>
      <c r="F52" s="19">
        <f>SUM(F49:F51)</f>
        <v>854472</v>
      </c>
    </row>
    <row r="53" spans="1:6" ht="15.75" thickBot="1" x14ac:dyDescent="0.3">
      <c r="A53" s="5">
        <v>9</v>
      </c>
      <c r="B53" s="50" t="s">
        <v>53</v>
      </c>
      <c r="C53" s="7"/>
      <c r="D53" s="18"/>
      <c r="E53" s="20"/>
      <c r="F53" s="20"/>
    </row>
    <row r="54" spans="1:6" x14ac:dyDescent="0.25">
      <c r="A54" s="22">
        <v>9.1</v>
      </c>
      <c r="B54" s="23" t="s">
        <v>54</v>
      </c>
      <c r="C54" s="51" t="s">
        <v>44</v>
      </c>
      <c r="D54" s="25">
        <v>1</v>
      </c>
      <c r="E54" s="26">
        <v>77990</v>
      </c>
      <c r="F54" s="15">
        <f t="shared" ref="F54:F62" si="2">E54*D54</f>
        <v>77990</v>
      </c>
    </row>
    <row r="55" spans="1:6" x14ac:dyDescent="0.25">
      <c r="A55" s="33">
        <v>9.1999999999999993</v>
      </c>
      <c r="B55" s="34" t="s">
        <v>55</v>
      </c>
      <c r="C55" s="52" t="s">
        <v>23</v>
      </c>
      <c r="D55" s="36">
        <v>3</v>
      </c>
      <c r="E55" s="37">
        <v>56620</v>
      </c>
      <c r="F55" s="38">
        <f t="shared" si="2"/>
        <v>169860</v>
      </c>
    </row>
    <row r="56" spans="1:6" x14ac:dyDescent="0.25">
      <c r="A56" s="33">
        <v>9.2999999999999989</v>
      </c>
      <c r="B56" s="34" t="s">
        <v>56</v>
      </c>
      <c r="C56" s="52" t="s">
        <v>44</v>
      </c>
      <c r="D56" s="36">
        <v>3</v>
      </c>
      <c r="E56" s="37">
        <v>58339</v>
      </c>
      <c r="F56" s="38">
        <f t="shared" si="2"/>
        <v>175017</v>
      </c>
    </row>
    <row r="57" spans="1:6" x14ac:dyDescent="0.25">
      <c r="A57" s="33">
        <v>9.3999999999999986</v>
      </c>
      <c r="B57" s="34" t="s">
        <v>57</v>
      </c>
      <c r="C57" s="52" t="s">
        <v>23</v>
      </c>
      <c r="D57" s="36">
        <v>3</v>
      </c>
      <c r="E57" s="37">
        <v>27767</v>
      </c>
      <c r="F57" s="38">
        <f t="shared" si="2"/>
        <v>83301</v>
      </c>
    </row>
    <row r="58" spans="1:6" x14ac:dyDescent="0.25">
      <c r="A58" s="33">
        <v>9.4999999999999982</v>
      </c>
      <c r="B58" s="34" t="s">
        <v>58</v>
      </c>
      <c r="C58" s="52" t="s">
        <v>13</v>
      </c>
      <c r="D58" s="36">
        <v>1</v>
      </c>
      <c r="E58" s="96">
        <v>41710.620000001873</v>
      </c>
      <c r="F58" s="32">
        <f t="shared" si="2"/>
        <v>41710.620000001873</v>
      </c>
    </row>
    <row r="59" spans="1:6" x14ac:dyDescent="0.25">
      <c r="A59" s="33">
        <v>9.5999999999999979</v>
      </c>
      <c r="B59" s="34" t="s">
        <v>59</v>
      </c>
      <c r="C59" s="52" t="s">
        <v>13</v>
      </c>
      <c r="D59" s="36">
        <v>1</v>
      </c>
      <c r="E59" s="37">
        <v>317408</v>
      </c>
      <c r="F59" s="38">
        <f t="shared" si="2"/>
        <v>317408</v>
      </c>
    </row>
    <row r="60" spans="1:6" x14ac:dyDescent="0.25">
      <c r="A60" s="33">
        <v>9.6999999999999975</v>
      </c>
      <c r="B60" s="34" t="s">
        <v>60</v>
      </c>
      <c r="C60" s="52" t="s">
        <v>13</v>
      </c>
      <c r="D60" s="36">
        <v>1</v>
      </c>
      <c r="E60" s="37">
        <v>304487</v>
      </c>
      <c r="F60" s="38">
        <f>E60*D60</f>
        <v>304487</v>
      </c>
    </row>
    <row r="61" spans="1:6" x14ac:dyDescent="0.25">
      <c r="A61" s="33">
        <v>9.7999999999999972</v>
      </c>
      <c r="B61" s="34" t="s">
        <v>61</v>
      </c>
      <c r="C61" s="52" t="s">
        <v>13</v>
      </c>
      <c r="D61" s="36">
        <v>1</v>
      </c>
      <c r="E61" s="37">
        <v>208412</v>
      </c>
      <c r="F61" s="38">
        <f t="shared" si="2"/>
        <v>208412</v>
      </c>
    </row>
    <row r="62" spans="1:6" x14ac:dyDescent="0.25">
      <c r="A62" s="33">
        <v>9.8999999999999968</v>
      </c>
      <c r="B62" s="34" t="s">
        <v>62</v>
      </c>
      <c r="C62" s="52" t="s">
        <v>13</v>
      </c>
      <c r="D62" s="36">
        <v>1</v>
      </c>
      <c r="E62" s="37">
        <v>86060</v>
      </c>
      <c r="F62" s="38">
        <f t="shared" si="2"/>
        <v>86060</v>
      </c>
    </row>
    <row r="63" spans="1:6" x14ac:dyDescent="0.25">
      <c r="A63" s="78">
        <v>9.1</v>
      </c>
      <c r="B63" s="34" t="s">
        <v>63</v>
      </c>
      <c r="C63" s="52" t="s">
        <v>13</v>
      </c>
      <c r="D63" s="36">
        <v>1</v>
      </c>
      <c r="E63" s="37">
        <v>94043</v>
      </c>
      <c r="F63" s="38">
        <f>E63*D63</f>
        <v>94043</v>
      </c>
    </row>
    <row r="64" spans="1:6" x14ac:dyDescent="0.25">
      <c r="A64" s="78">
        <v>9.1199999999999992</v>
      </c>
      <c r="B64" s="34" t="s">
        <v>64</v>
      </c>
      <c r="C64" s="52" t="s">
        <v>13</v>
      </c>
      <c r="D64" s="36">
        <v>1</v>
      </c>
      <c r="E64" s="37">
        <v>2903724</v>
      </c>
      <c r="F64" s="38">
        <f>E64*D64</f>
        <v>2903724</v>
      </c>
    </row>
    <row r="65" spans="1:6" ht="15.75" thickBot="1" x14ac:dyDescent="0.3">
      <c r="A65" s="53">
        <v>9.1300000000000008</v>
      </c>
      <c r="B65" s="46" t="s">
        <v>12</v>
      </c>
      <c r="C65" s="77" t="s">
        <v>13</v>
      </c>
      <c r="D65" s="48">
        <v>1</v>
      </c>
      <c r="E65" s="79">
        <v>522350</v>
      </c>
      <c r="F65" s="58">
        <f>E65*D65</f>
        <v>522350</v>
      </c>
    </row>
    <row r="66" spans="1:6" ht="15.75" thickBot="1" x14ac:dyDescent="0.3">
      <c r="A66" s="16"/>
      <c r="B66" s="17"/>
      <c r="C66" s="7"/>
      <c r="D66" s="18"/>
      <c r="E66" s="58" t="s">
        <v>10</v>
      </c>
      <c r="F66" s="58">
        <f>SUM(F54:F65)</f>
        <v>4984362.620000002</v>
      </c>
    </row>
    <row r="67" spans="1:6" ht="15.75" thickBot="1" x14ac:dyDescent="0.3">
      <c r="A67" s="16"/>
      <c r="B67" s="17"/>
      <c r="C67" s="7"/>
      <c r="D67" s="18"/>
      <c r="E67" s="20"/>
      <c r="F67" s="20"/>
    </row>
    <row r="68" spans="1:6" ht="15.75" thickBot="1" x14ac:dyDescent="0.3">
      <c r="A68" s="5">
        <v>10</v>
      </c>
      <c r="B68" s="50" t="s">
        <v>65</v>
      </c>
      <c r="C68" s="7"/>
      <c r="D68" s="18"/>
      <c r="E68" s="20"/>
      <c r="F68" s="20"/>
    </row>
    <row r="69" spans="1:6" ht="15.75" thickBot="1" x14ac:dyDescent="0.3">
      <c r="A69" s="10">
        <v>10.1</v>
      </c>
      <c r="B69" s="11" t="s">
        <v>66</v>
      </c>
      <c r="C69" s="80" t="s">
        <v>13</v>
      </c>
      <c r="D69" s="13">
        <v>1</v>
      </c>
      <c r="E69" s="66">
        <v>581916</v>
      </c>
      <c r="F69" s="19">
        <f>E69*D69</f>
        <v>581916</v>
      </c>
    </row>
    <row r="70" spans="1:6" ht="15.75" thickBot="1" x14ac:dyDescent="0.3">
      <c r="A70" s="16"/>
      <c r="B70" s="81"/>
      <c r="C70" s="17"/>
      <c r="D70" s="82"/>
      <c r="E70" s="58" t="s">
        <v>10</v>
      </c>
      <c r="F70" s="58">
        <f>SUM(F69:F69)</f>
        <v>581916</v>
      </c>
    </row>
    <row r="71" spans="1:6" ht="15.75" thickBot="1" x14ac:dyDescent="0.3">
      <c r="A71" s="16"/>
      <c r="B71" s="81"/>
      <c r="C71" s="83"/>
      <c r="D71" s="84"/>
      <c r="E71" s="85"/>
      <c r="F71" s="85"/>
    </row>
    <row r="72" spans="1:6" ht="15.75" thickBot="1" x14ac:dyDescent="0.3">
      <c r="A72" s="100" t="s">
        <v>14</v>
      </c>
      <c r="B72" s="101"/>
      <c r="C72" s="101"/>
      <c r="D72" s="102"/>
      <c r="E72" s="103">
        <f>F14+F22+F30+F33+F37+F40+F47+F52+F66+F70</f>
        <v>16000000</v>
      </c>
      <c r="F72" s="104"/>
    </row>
  </sheetData>
  <mergeCells count="12">
    <mergeCell ref="A72:D72"/>
    <mergeCell ref="E72:F72"/>
    <mergeCell ref="A1:F1"/>
    <mergeCell ref="A2:F2"/>
    <mergeCell ref="A3:F5"/>
    <mergeCell ref="A7:F7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scale="73" orientation="portrait" r:id="rId1"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view="pageBreakPreview" topLeftCell="A23" zoomScale="130" zoomScaleNormal="100" zoomScaleSheetLayoutView="130" workbookViewId="0">
      <selection activeCell="A36" sqref="A36:B49"/>
    </sheetView>
  </sheetViews>
  <sheetFormatPr baseColWidth="10" defaultRowHeight="15" x14ac:dyDescent="0.25"/>
  <cols>
    <col min="1" max="1" width="6.140625" customWidth="1"/>
    <col min="2" max="2" width="59.42578125" bestFit="1" customWidth="1"/>
    <col min="3" max="3" width="9.7109375" customWidth="1"/>
    <col min="4" max="6" width="14.7109375" customWidth="1"/>
  </cols>
  <sheetData>
    <row r="1" spans="1:6" ht="16.5" thickBot="1" x14ac:dyDescent="0.3">
      <c r="A1" s="105" t="s">
        <v>67</v>
      </c>
      <c r="B1" s="106"/>
      <c r="C1" s="106"/>
      <c r="D1" s="106"/>
      <c r="E1" s="106"/>
      <c r="F1" s="107"/>
    </row>
    <row r="2" spans="1:6" ht="15.75" thickBot="1" x14ac:dyDescent="0.3">
      <c r="A2" s="108"/>
      <c r="B2" s="108"/>
      <c r="C2" s="108"/>
      <c r="D2" s="108"/>
      <c r="E2" s="108"/>
      <c r="F2" s="108"/>
    </row>
    <row r="3" spans="1:6" x14ac:dyDescent="0.25">
      <c r="A3" s="109" t="str">
        <f>[1]baño!A3</f>
        <v>MEJORAMIENTO DE VIVIENDA RURAL Y SANEAMIENTO BASICO - SECTOR RURAL - MUNICIPIO DE ARATOCA</v>
      </c>
      <c r="B3" s="110"/>
      <c r="C3" s="110"/>
      <c r="D3" s="110"/>
      <c r="E3" s="110"/>
      <c r="F3" s="111"/>
    </row>
    <row r="4" spans="1:6" x14ac:dyDescent="0.25">
      <c r="A4" s="112"/>
      <c r="B4" s="113"/>
      <c r="C4" s="113"/>
      <c r="D4" s="113"/>
      <c r="E4" s="113"/>
      <c r="F4" s="114"/>
    </row>
    <row r="5" spans="1:6" ht="15.75" thickBot="1" x14ac:dyDescent="0.3">
      <c r="A5" s="115"/>
      <c r="B5" s="116"/>
      <c r="C5" s="116"/>
      <c r="D5" s="116"/>
      <c r="E5" s="116"/>
      <c r="F5" s="117"/>
    </row>
    <row r="6" spans="1:6" ht="15.75" thickBot="1" x14ac:dyDescent="0.3">
      <c r="A6" s="1"/>
      <c r="B6" s="1"/>
      <c r="C6" s="1"/>
      <c r="D6" s="1"/>
      <c r="E6" s="1"/>
      <c r="F6" s="1"/>
    </row>
    <row r="7" spans="1:6" ht="16.5" thickBot="1" x14ac:dyDescent="0.3">
      <c r="A7" s="118" t="s">
        <v>68</v>
      </c>
      <c r="B7" s="119"/>
      <c r="C7" s="119"/>
      <c r="D7" s="119"/>
      <c r="E7" s="119"/>
      <c r="F7" s="120"/>
    </row>
    <row r="8" spans="1:6" ht="15.75" thickBot="1" x14ac:dyDescent="0.3">
      <c r="A8" s="1"/>
      <c r="B8" s="1"/>
      <c r="C8" s="1"/>
      <c r="D8" s="1"/>
      <c r="E8" s="1"/>
      <c r="F8" s="1"/>
    </row>
    <row r="9" spans="1:6" x14ac:dyDescent="0.25">
      <c r="A9" s="121" t="s">
        <v>3</v>
      </c>
      <c r="B9" s="123" t="s">
        <v>4</v>
      </c>
      <c r="C9" s="125" t="s">
        <v>5</v>
      </c>
      <c r="D9" s="125" t="s">
        <v>6</v>
      </c>
      <c r="E9" s="125" t="s">
        <v>7</v>
      </c>
      <c r="F9" s="128" t="s">
        <v>8</v>
      </c>
    </row>
    <row r="10" spans="1:6" ht="15.75" thickBot="1" x14ac:dyDescent="0.3">
      <c r="A10" s="122"/>
      <c r="B10" s="124"/>
      <c r="C10" s="126"/>
      <c r="D10" s="126"/>
      <c r="E10" s="127"/>
      <c r="F10" s="129"/>
    </row>
    <row r="11" spans="1:6" ht="15.75" thickBot="1" x14ac:dyDescent="0.3">
      <c r="A11" s="2"/>
      <c r="B11" s="3"/>
      <c r="C11" s="3"/>
      <c r="D11" s="3"/>
      <c r="E11" s="4"/>
      <c r="F11" s="4"/>
    </row>
    <row r="12" spans="1:6" ht="15.75" thickBot="1" x14ac:dyDescent="0.3">
      <c r="A12" s="5">
        <v>1</v>
      </c>
      <c r="B12" s="6" t="s">
        <v>9</v>
      </c>
      <c r="C12" s="7"/>
      <c r="D12" s="8"/>
      <c r="E12" s="4"/>
      <c r="F12" s="9"/>
    </row>
    <row r="13" spans="1:6" ht="15.75" thickBot="1" x14ac:dyDescent="0.3">
      <c r="A13" s="10">
        <v>1.1000000000000001</v>
      </c>
      <c r="B13" s="11" t="s">
        <v>15</v>
      </c>
      <c r="C13" s="12" t="s">
        <v>16</v>
      </c>
      <c r="D13" s="13">
        <v>11.1</v>
      </c>
      <c r="E13" s="14">
        <v>4647</v>
      </c>
      <c r="F13" s="15">
        <f>E13*D13</f>
        <v>51581.7</v>
      </c>
    </row>
    <row r="14" spans="1:6" ht="15.75" thickBot="1" x14ac:dyDescent="0.3">
      <c r="A14" s="16"/>
      <c r="B14" s="17"/>
      <c r="C14" s="7"/>
      <c r="D14" s="18"/>
      <c r="E14" s="19" t="s">
        <v>10</v>
      </c>
      <c r="F14" s="19">
        <f>SUM(F13:F13)</f>
        <v>51581.7</v>
      </c>
    </row>
    <row r="15" spans="1:6" ht="15.75" thickBot="1" x14ac:dyDescent="0.3">
      <c r="A15" s="5">
        <v>2</v>
      </c>
      <c r="B15" s="21" t="s">
        <v>17</v>
      </c>
      <c r="C15" s="7"/>
      <c r="D15" s="18"/>
      <c r="E15" s="20"/>
      <c r="F15" s="20"/>
    </row>
    <row r="16" spans="1:6" x14ac:dyDescent="0.25">
      <c r="A16" s="22">
        <v>2.1</v>
      </c>
      <c r="B16" s="23" t="s">
        <v>18</v>
      </c>
      <c r="C16" s="24" t="s">
        <v>19</v>
      </c>
      <c r="D16" s="25">
        <v>2.27</v>
      </c>
      <c r="E16" s="26">
        <v>66385</v>
      </c>
      <c r="F16" s="15">
        <f t="shared" ref="F16:F21" si="0">E16*D16</f>
        <v>150693.95000000001</v>
      </c>
    </row>
    <row r="17" spans="1:6" x14ac:dyDescent="0.25">
      <c r="A17" s="27">
        <v>2.2000000000000002</v>
      </c>
      <c r="B17" s="28" t="s">
        <v>20</v>
      </c>
      <c r="C17" s="29" t="s">
        <v>19</v>
      </c>
      <c r="D17" s="30">
        <v>1.57</v>
      </c>
      <c r="E17" s="31">
        <v>66385</v>
      </c>
      <c r="F17" s="32">
        <f t="shared" si="0"/>
        <v>104224.45</v>
      </c>
    </row>
    <row r="18" spans="1:6" x14ac:dyDescent="0.25">
      <c r="A18" s="33">
        <v>2.2999999999999998</v>
      </c>
      <c r="B18" s="34" t="s">
        <v>21</v>
      </c>
      <c r="C18" s="35" t="s">
        <v>16</v>
      </c>
      <c r="D18" s="36">
        <v>2.92</v>
      </c>
      <c r="E18" s="37">
        <v>45559</v>
      </c>
      <c r="F18" s="38">
        <f t="shared" si="0"/>
        <v>133032.28</v>
      </c>
    </row>
    <row r="19" spans="1:6" x14ac:dyDescent="0.25">
      <c r="A19" s="39">
        <v>2.4</v>
      </c>
      <c r="B19" s="40" t="s">
        <v>22</v>
      </c>
      <c r="C19" s="41" t="s">
        <v>23</v>
      </c>
      <c r="D19" s="42">
        <v>11.68</v>
      </c>
      <c r="E19" s="43">
        <v>53007</v>
      </c>
      <c r="F19" s="44">
        <f t="shared" si="0"/>
        <v>619121.76</v>
      </c>
    </row>
    <row r="20" spans="1:6" x14ac:dyDescent="0.25">
      <c r="A20" s="33">
        <v>2.5</v>
      </c>
      <c r="B20" s="34" t="s">
        <v>24</v>
      </c>
      <c r="C20" s="35" t="s">
        <v>25</v>
      </c>
      <c r="D20" s="36">
        <v>1.45</v>
      </c>
      <c r="E20" s="37">
        <v>94211</v>
      </c>
      <c r="F20" s="38">
        <f t="shared" si="0"/>
        <v>136605.94999999998</v>
      </c>
    </row>
    <row r="21" spans="1:6" ht="15.75" thickBot="1" x14ac:dyDescent="0.3">
      <c r="A21" s="45">
        <v>2.6</v>
      </c>
      <c r="B21" s="46" t="s">
        <v>26</v>
      </c>
      <c r="C21" s="47" t="s">
        <v>23</v>
      </c>
      <c r="D21" s="48">
        <v>10.48</v>
      </c>
      <c r="E21" s="31">
        <v>39267</v>
      </c>
      <c r="F21" s="32">
        <f t="shared" si="0"/>
        <v>411518.16000000003</v>
      </c>
    </row>
    <row r="22" spans="1:6" ht="15.75" thickBot="1" x14ac:dyDescent="0.3">
      <c r="A22" s="16"/>
      <c r="B22" s="17"/>
      <c r="C22" s="7"/>
      <c r="D22" s="18"/>
      <c r="E22" s="19" t="s">
        <v>10</v>
      </c>
      <c r="F22" s="19">
        <f>SUM(F16:F21)</f>
        <v>1555196.5500000003</v>
      </c>
    </row>
    <row r="23" spans="1:6" ht="15.75" thickBot="1" x14ac:dyDescent="0.3">
      <c r="A23" s="49">
        <v>3</v>
      </c>
      <c r="B23" s="50" t="s">
        <v>27</v>
      </c>
      <c r="C23" s="7"/>
      <c r="D23" s="18"/>
      <c r="E23" s="20"/>
      <c r="F23" s="20"/>
    </row>
    <row r="24" spans="1:6" x14ac:dyDescent="0.25">
      <c r="A24" s="22">
        <v>3.1</v>
      </c>
      <c r="B24" s="23" t="s">
        <v>28</v>
      </c>
      <c r="C24" s="51" t="s">
        <v>23</v>
      </c>
      <c r="D24" s="25">
        <v>10.48</v>
      </c>
      <c r="E24" s="26">
        <v>39718</v>
      </c>
      <c r="F24" s="26">
        <f t="shared" ref="F24:F30" si="1">E24*D24</f>
        <v>416244.64</v>
      </c>
    </row>
    <row r="25" spans="1:6" x14ac:dyDescent="0.25">
      <c r="A25" s="33">
        <v>3.2</v>
      </c>
      <c r="B25" s="34" t="s">
        <v>29</v>
      </c>
      <c r="C25" s="52" t="s">
        <v>23</v>
      </c>
      <c r="D25" s="36">
        <v>8.34</v>
      </c>
      <c r="E25" s="37">
        <v>41123</v>
      </c>
      <c r="F25" s="37">
        <f t="shared" si="1"/>
        <v>342965.82</v>
      </c>
    </row>
    <row r="26" spans="1:6" x14ac:dyDescent="0.25">
      <c r="A26" s="33">
        <v>3.3</v>
      </c>
      <c r="B26" s="34" t="s">
        <v>69</v>
      </c>
      <c r="C26" s="52" t="s">
        <v>23</v>
      </c>
      <c r="D26" s="36">
        <v>1</v>
      </c>
      <c r="E26" s="37">
        <v>35396</v>
      </c>
      <c r="F26" s="37">
        <f>E26*D26</f>
        <v>35396</v>
      </c>
    </row>
    <row r="27" spans="1:6" x14ac:dyDescent="0.25">
      <c r="A27" s="33">
        <v>3.4</v>
      </c>
      <c r="B27" s="34" t="s">
        <v>30</v>
      </c>
      <c r="C27" s="52" t="s">
        <v>23</v>
      </c>
      <c r="D27" s="36">
        <v>17.82</v>
      </c>
      <c r="E27" s="37">
        <v>43500</v>
      </c>
      <c r="F27" s="37">
        <f t="shared" si="1"/>
        <v>775170</v>
      </c>
    </row>
    <row r="28" spans="1:6" x14ac:dyDescent="0.25">
      <c r="A28" s="33">
        <v>3.5</v>
      </c>
      <c r="B28" s="34" t="s">
        <v>70</v>
      </c>
      <c r="C28" s="52" t="s">
        <v>13</v>
      </c>
      <c r="D28" s="36">
        <v>1</v>
      </c>
      <c r="E28" s="37">
        <v>315801</v>
      </c>
      <c r="F28" s="37">
        <f t="shared" si="1"/>
        <v>315801</v>
      </c>
    </row>
    <row r="29" spans="1:6" x14ac:dyDescent="0.25">
      <c r="A29" s="33">
        <v>3.7</v>
      </c>
      <c r="B29" s="34" t="s">
        <v>32</v>
      </c>
      <c r="C29" s="52" t="s">
        <v>33</v>
      </c>
      <c r="D29" s="86">
        <v>57.6</v>
      </c>
      <c r="E29" s="37">
        <v>9621</v>
      </c>
      <c r="F29" s="37">
        <f t="shared" si="1"/>
        <v>554169.59999999998</v>
      </c>
    </row>
    <row r="30" spans="1:6" ht="15.75" thickBot="1" x14ac:dyDescent="0.3">
      <c r="A30" s="53">
        <v>3.8</v>
      </c>
      <c r="B30" s="54" t="s">
        <v>34</v>
      </c>
      <c r="C30" s="55" t="s">
        <v>33</v>
      </c>
      <c r="D30" s="87">
        <v>160.6</v>
      </c>
      <c r="E30" s="37">
        <v>9621</v>
      </c>
      <c r="F30" s="37">
        <f t="shared" si="1"/>
        <v>1545132.5999999999</v>
      </c>
    </row>
    <row r="31" spans="1:6" ht="15.75" thickBot="1" x14ac:dyDescent="0.3">
      <c r="A31" s="16"/>
      <c r="B31" s="17"/>
      <c r="C31" s="7"/>
      <c r="D31" s="18"/>
      <c r="E31" s="19" t="s">
        <v>10</v>
      </c>
      <c r="F31" s="19">
        <f>SUM(F24:F30)</f>
        <v>3984879.66</v>
      </c>
    </row>
    <row r="32" spans="1:6" ht="15.75" thickBot="1" x14ac:dyDescent="0.3">
      <c r="A32" s="57">
        <v>4</v>
      </c>
      <c r="B32" s="50" t="s">
        <v>35</v>
      </c>
      <c r="C32" s="7"/>
      <c r="D32" s="18"/>
      <c r="E32" s="20"/>
      <c r="F32" s="20"/>
    </row>
    <row r="33" spans="1:6" x14ac:dyDescent="0.25">
      <c r="A33" s="22">
        <v>4.0999999999999996</v>
      </c>
      <c r="B33" s="23" t="s">
        <v>36</v>
      </c>
      <c r="C33" s="51" t="s">
        <v>16</v>
      </c>
      <c r="D33" s="25">
        <v>21.72</v>
      </c>
      <c r="E33" s="15">
        <v>73189</v>
      </c>
      <c r="F33" s="15">
        <f>E33*D33</f>
        <v>1589665.0799999998</v>
      </c>
    </row>
    <row r="34" spans="1:6" ht="15.75" thickBot="1" x14ac:dyDescent="0.3">
      <c r="A34" s="45">
        <v>4.2</v>
      </c>
      <c r="B34" s="130" t="s">
        <v>71</v>
      </c>
      <c r="C34" s="77" t="s">
        <v>13</v>
      </c>
      <c r="D34" s="48">
        <v>1</v>
      </c>
      <c r="E34" s="58">
        <v>1688772</v>
      </c>
      <c r="F34" s="58">
        <f>E34*D34</f>
        <v>1688772</v>
      </c>
    </row>
    <row r="35" spans="1:6" ht="15.75" thickBot="1" x14ac:dyDescent="0.3">
      <c r="A35" s="16"/>
      <c r="B35" s="17"/>
      <c r="C35" s="7"/>
      <c r="D35" s="18"/>
      <c r="E35" s="58" t="s">
        <v>10</v>
      </c>
      <c r="F35" s="58">
        <f>SUM(F33:F34)</f>
        <v>3278437.08</v>
      </c>
    </row>
    <row r="36" spans="1:6" ht="15.75" thickBot="1" x14ac:dyDescent="0.3">
      <c r="A36" s="49">
        <v>5</v>
      </c>
      <c r="B36" s="50" t="s">
        <v>37</v>
      </c>
      <c r="C36" s="7"/>
      <c r="D36" s="18"/>
      <c r="E36" s="20"/>
      <c r="F36" s="20"/>
    </row>
    <row r="37" spans="1:6" x14ac:dyDescent="0.25">
      <c r="A37" s="59">
        <v>5.0999999999999996</v>
      </c>
      <c r="B37" s="60" t="s">
        <v>38</v>
      </c>
      <c r="C37" s="61" t="s">
        <v>16</v>
      </c>
      <c r="D37" s="62">
        <v>9.76</v>
      </c>
      <c r="E37" s="63">
        <v>56286</v>
      </c>
      <c r="F37" s="63">
        <f>E37*D37</f>
        <v>549351.36</v>
      </c>
    </row>
    <row r="38" spans="1:6" ht="15.75" thickBot="1" x14ac:dyDescent="0.3">
      <c r="A38" s="53">
        <v>5.2</v>
      </c>
      <c r="B38" s="54" t="s">
        <v>39</v>
      </c>
      <c r="C38" s="55" t="s">
        <v>16</v>
      </c>
      <c r="D38" s="56">
        <v>9.0299999999999994</v>
      </c>
      <c r="E38" s="64">
        <v>81404</v>
      </c>
      <c r="F38" s="64">
        <f>E38*D38</f>
        <v>735078.12</v>
      </c>
    </row>
    <row r="39" spans="1:6" ht="15.75" thickBot="1" x14ac:dyDescent="0.3">
      <c r="A39" s="16"/>
      <c r="B39" s="17"/>
      <c r="C39" s="7"/>
      <c r="D39" s="18"/>
      <c r="E39" s="19" t="s">
        <v>10</v>
      </c>
      <c r="F39" s="19">
        <f>SUM(F37:F38)</f>
        <v>1284429.48</v>
      </c>
    </row>
    <row r="40" spans="1:6" ht="15.75" thickBot="1" x14ac:dyDescent="0.3">
      <c r="A40" s="5">
        <v>6</v>
      </c>
      <c r="B40" s="50" t="s">
        <v>40</v>
      </c>
      <c r="C40" s="7"/>
      <c r="D40" s="18"/>
      <c r="E40" s="20"/>
      <c r="F40" s="20"/>
    </row>
    <row r="41" spans="1:6" ht="15.75" thickBot="1" x14ac:dyDescent="0.3">
      <c r="A41" s="10">
        <v>6.1</v>
      </c>
      <c r="B41" s="11" t="s">
        <v>41</v>
      </c>
      <c r="C41" s="12" t="s">
        <v>16</v>
      </c>
      <c r="D41" s="13">
        <v>10.3</v>
      </c>
      <c r="E41" s="15">
        <v>125701</v>
      </c>
      <c r="F41" s="15">
        <f>E41*D41</f>
        <v>1294720.3</v>
      </c>
    </row>
    <row r="42" spans="1:6" ht="15.75" thickBot="1" x14ac:dyDescent="0.3">
      <c r="A42" s="16"/>
      <c r="B42" s="17"/>
      <c r="C42" s="7"/>
      <c r="D42" s="18"/>
      <c r="E42" s="19" t="s">
        <v>10</v>
      </c>
      <c r="F42" s="66">
        <f>SUM(F41:F41)</f>
        <v>1294720.3</v>
      </c>
    </row>
    <row r="43" spans="1:6" ht="15.75" thickBot="1" x14ac:dyDescent="0.3">
      <c r="A43" s="5">
        <v>7</v>
      </c>
      <c r="B43" s="50" t="s">
        <v>42</v>
      </c>
      <c r="C43" s="7"/>
      <c r="D43" s="18"/>
      <c r="E43" s="20"/>
      <c r="F43" s="20"/>
    </row>
    <row r="44" spans="1:6" x14ac:dyDescent="0.25">
      <c r="A44" s="22">
        <v>7.1</v>
      </c>
      <c r="B44" s="23" t="s">
        <v>43</v>
      </c>
      <c r="C44" s="51" t="s">
        <v>44</v>
      </c>
      <c r="D44" s="25">
        <v>1</v>
      </c>
      <c r="E44" s="67">
        <v>66609</v>
      </c>
      <c r="F44" s="68">
        <f t="shared" ref="F44:F49" si="2">E44*D44</f>
        <v>66609</v>
      </c>
    </row>
    <row r="45" spans="1:6" x14ac:dyDescent="0.25">
      <c r="A45" s="33">
        <v>7.2</v>
      </c>
      <c r="B45" s="34" t="s">
        <v>45</v>
      </c>
      <c r="C45" s="52" t="s">
        <v>23</v>
      </c>
      <c r="D45" s="36">
        <v>10.6</v>
      </c>
      <c r="E45" s="69">
        <v>17515</v>
      </c>
      <c r="F45" s="70">
        <f t="shared" si="2"/>
        <v>185659</v>
      </c>
    </row>
    <row r="46" spans="1:6" x14ac:dyDescent="0.25">
      <c r="A46" s="33">
        <v>7.3</v>
      </c>
      <c r="B46" s="34" t="s">
        <v>46</v>
      </c>
      <c r="C46" s="52" t="s">
        <v>13</v>
      </c>
      <c r="D46" s="36">
        <v>1</v>
      </c>
      <c r="E46" s="69">
        <v>347186</v>
      </c>
      <c r="F46" s="70">
        <f t="shared" si="2"/>
        <v>347186</v>
      </c>
    </row>
    <row r="47" spans="1:6" x14ac:dyDescent="0.25">
      <c r="A47" s="33">
        <v>7.4</v>
      </c>
      <c r="B47" s="34" t="s">
        <v>47</v>
      </c>
      <c r="C47" s="52" t="s">
        <v>13</v>
      </c>
      <c r="D47" s="36">
        <v>1</v>
      </c>
      <c r="E47" s="71">
        <v>25683</v>
      </c>
      <c r="F47" s="72">
        <f t="shared" si="2"/>
        <v>25683</v>
      </c>
    </row>
    <row r="48" spans="1:6" x14ac:dyDescent="0.25">
      <c r="A48" s="33">
        <v>7.6</v>
      </c>
      <c r="B48" s="34" t="s">
        <v>72</v>
      </c>
      <c r="C48" s="52" t="s">
        <v>13</v>
      </c>
      <c r="D48" s="36">
        <v>1.79</v>
      </c>
      <c r="E48" s="69">
        <v>70802</v>
      </c>
      <c r="F48" s="70">
        <f t="shared" si="2"/>
        <v>126735.58</v>
      </c>
    </row>
    <row r="49" spans="1:6" ht="15.75" thickBot="1" x14ac:dyDescent="0.3">
      <c r="A49" s="45">
        <v>7.7</v>
      </c>
      <c r="B49" s="46" t="s">
        <v>73</v>
      </c>
      <c r="C49" s="77" t="s">
        <v>13</v>
      </c>
      <c r="D49" s="48">
        <v>1</v>
      </c>
      <c r="E49" s="97">
        <v>376231.78000001353</v>
      </c>
      <c r="F49" s="88">
        <f t="shared" si="2"/>
        <v>376231.78000001353</v>
      </c>
    </row>
    <row r="50" spans="1:6" ht="15.75" thickBot="1" x14ac:dyDescent="0.3">
      <c r="A50" s="7"/>
      <c r="B50" s="17"/>
      <c r="C50" s="7"/>
      <c r="D50" s="18"/>
      <c r="E50" s="19" t="s">
        <v>10</v>
      </c>
      <c r="F50" s="19">
        <f>SUM(F44:F49)</f>
        <v>1128104.3600000134</v>
      </c>
    </row>
    <row r="51" spans="1:6" ht="15.75" thickBot="1" x14ac:dyDescent="0.3">
      <c r="A51" s="5">
        <v>8</v>
      </c>
      <c r="B51" s="21" t="s">
        <v>49</v>
      </c>
      <c r="C51" s="7"/>
      <c r="D51" s="18"/>
      <c r="E51" s="20"/>
      <c r="F51" s="20"/>
    </row>
    <row r="52" spans="1:6" x14ac:dyDescent="0.25">
      <c r="A52" s="75">
        <v>8.1</v>
      </c>
      <c r="B52" s="23" t="s">
        <v>50</v>
      </c>
      <c r="C52" s="76" t="s">
        <v>11</v>
      </c>
      <c r="D52" s="62">
        <v>2</v>
      </c>
      <c r="E52" s="63">
        <v>49880</v>
      </c>
      <c r="F52" s="63">
        <f>E52*D52</f>
        <v>99760</v>
      </c>
    </row>
    <row r="53" spans="1:6" x14ac:dyDescent="0.25">
      <c r="A53" s="52">
        <v>8.1999999999999993</v>
      </c>
      <c r="B53" s="34" t="s">
        <v>74</v>
      </c>
      <c r="C53" s="35" t="s">
        <v>11</v>
      </c>
      <c r="D53" s="36">
        <v>2</v>
      </c>
      <c r="E53" s="38">
        <v>47080</v>
      </c>
      <c r="F53" s="38">
        <f>E53*D53</f>
        <v>94160</v>
      </c>
    </row>
    <row r="54" spans="1:6" x14ac:dyDescent="0.25">
      <c r="A54" s="52">
        <v>8.3000000000000007</v>
      </c>
      <c r="B54" s="34" t="s">
        <v>51</v>
      </c>
      <c r="C54" s="35" t="s">
        <v>11</v>
      </c>
      <c r="D54" s="36">
        <v>1</v>
      </c>
      <c r="E54" s="38">
        <v>84114</v>
      </c>
      <c r="F54" s="38">
        <f>E54*D54</f>
        <v>84114</v>
      </c>
    </row>
    <row r="55" spans="1:6" ht="15.75" thickBot="1" x14ac:dyDescent="0.3">
      <c r="A55" s="77">
        <v>8.4</v>
      </c>
      <c r="B55" s="54" t="s">
        <v>52</v>
      </c>
      <c r="C55" s="47" t="s">
        <v>11</v>
      </c>
      <c r="D55" s="48">
        <v>1</v>
      </c>
      <c r="E55" s="32">
        <v>670598</v>
      </c>
      <c r="F55" s="32">
        <f>E55*D55</f>
        <v>670598</v>
      </c>
    </row>
    <row r="56" spans="1:6" ht="15.75" thickBot="1" x14ac:dyDescent="0.3">
      <c r="A56" s="16"/>
      <c r="B56" s="17"/>
      <c r="C56" s="7"/>
      <c r="D56" s="18"/>
      <c r="E56" s="19" t="s">
        <v>10</v>
      </c>
      <c r="F56" s="19">
        <f>SUM(F52:F55)</f>
        <v>948632</v>
      </c>
    </row>
    <row r="57" spans="1:6" ht="15.75" thickBot="1" x14ac:dyDescent="0.3">
      <c r="A57" s="89">
        <v>9</v>
      </c>
      <c r="B57" s="21" t="s">
        <v>53</v>
      </c>
      <c r="C57" s="7"/>
      <c r="D57" s="18"/>
      <c r="E57" s="20"/>
      <c r="F57" s="20"/>
    </row>
    <row r="58" spans="1:6" x14ac:dyDescent="0.25">
      <c r="A58" s="22">
        <v>9.1999999999999993</v>
      </c>
      <c r="B58" s="23" t="s">
        <v>55</v>
      </c>
      <c r="C58" s="51" t="s">
        <v>23</v>
      </c>
      <c r="D58" s="25">
        <v>6</v>
      </c>
      <c r="E58" s="26">
        <v>56620</v>
      </c>
      <c r="F58" s="15">
        <f>E58*D58</f>
        <v>339720</v>
      </c>
    </row>
    <row r="59" spans="1:6" x14ac:dyDescent="0.25">
      <c r="A59" s="33">
        <v>9.2999999999999989</v>
      </c>
      <c r="B59" s="34" t="s">
        <v>56</v>
      </c>
      <c r="C59" s="52" t="s">
        <v>44</v>
      </c>
      <c r="D59" s="36">
        <v>1</v>
      </c>
      <c r="E59" s="37">
        <v>58339</v>
      </c>
      <c r="F59" s="38">
        <f>E59*D59</f>
        <v>58339</v>
      </c>
    </row>
    <row r="60" spans="1:6" x14ac:dyDescent="0.25">
      <c r="A60" s="33">
        <v>9.3999999999999986</v>
      </c>
      <c r="B60" s="34" t="s">
        <v>57</v>
      </c>
      <c r="C60" s="52" t="s">
        <v>23</v>
      </c>
      <c r="D60" s="36">
        <v>1.5</v>
      </c>
      <c r="E60" s="37">
        <v>27767</v>
      </c>
      <c r="F60" s="38">
        <f>E60*D60</f>
        <v>41650.5</v>
      </c>
    </row>
    <row r="61" spans="1:6" ht="15.75" thickBot="1" x14ac:dyDescent="0.3">
      <c r="A61" s="53">
        <v>9.11</v>
      </c>
      <c r="B61" s="54" t="s">
        <v>75</v>
      </c>
      <c r="C61" s="55" t="s">
        <v>13</v>
      </c>
      <c r="D61" s="56">
        <v>1</v>
      </c>
      <c r="E61" s="90">
        <v>683037</v>
      </c>
      <c r="F61" s="64">
        <f>E61*D61</f>
        <v>683037</v>
      </c>
    </row>
    <row r="62" spans="1:6" ht="15.75" thickBot="1" x14ac:dyDescent="0.3">
      <c r="A62" s="16"/>
      <c r="B62" s="17"/>
      <c r="C62" s="7"/>
      <c r="D62" s="18"/>
      <c r="E62" s="19" t="s">
        <v>10</v>
      </c>
      <c r="F62" s="19">
        <f>SUM(F58:F61)</f>
        <v>1122746.5</v>
      </c>
    </row>
    <row r="63" spans="1:6" ht="15.75" thickBot="1" x14ac:dyDescent="0.3">
      <c r="A63" s="89">
        <v>10</v>
      </c>
      <c r="B63" s="21" t="s">
        <v>65</v>
      </c>
      <c r="C63" s="7"/>
      <c r="D63" s="18"/>
      <c r="E63" s="20"/>
      <c r="F63" s="20"/>
    </row>
    <row r="64" spans="1:6" x14ac:dyDescent="0.25">
      <c r="A64" s="22">
        <v>10.1</v>
      </c>
      <c r="B64" s="23" t="s">
        <v>66</v>
      </c>
      <c r="C64" s="24" t="s">
        <v>13</v>
      </c>
      <c r="D64" s="25">
        <v>1</v>
      </c>
      <c r="E64" s="15">
        <v>581916</v>
      </c>
      <c r="F64" s="15">
        <f>E64*D64</f>
        <v>581916</v>
      </c>
    </row>
    <row r="65" spans="1:6" ht="15.75" thickBot="1" x14ac:dyDescent="0.3">
      <c r="A65" s="45">
        <v>10.199999999999999</v>
      </c>
      <c r="B65" s="46" t="s">
        <v>76</v>
      </c>
      <c r="C65" s="47" t="s">
        <v>13</v>
      </c>
      <c r="D65" s="48">
        <v>1</v>
      </c>
      <c r="E65" s="95">
        <v>269356.36999998434</v>
      </c>
      <c r="F65" s="58">
        <f>E65*D65</f>
        <v>269356.36999998434</v>
      </c>
    </row>
    <row r="66" spans="1:6" ht="15.75" thickBot="1" x14ac:dyDescent="0.3">
      <c r="A66" s="16"/>
      <c r="B66" s="81"/>
      <c r="C66" s="17"/>
      <c r="D66" s="82"/>
      <c r="E66" s="58" t="s">
        <v>10</v>
      </c>
      <c r="F66" s="58">
        <f>SUM(F64:F65)</f>
        <v>851272.36999998428</v>
      </c>
    </row>
    <row r="67" spans="1:6" ht="15.75" thickBot="1" x14ac:dyDescent="0.3">
      <c r="A67" s="16"/>
      <c r="B67" s="81"/>
      <c r="C67" s="83"/>
      <c r="D67" s="84"/>
      <c r="E67" s="85"/>
      <c r="F67" s="85"/>
    </row>
    <row r="68" spans="1:6" ht="15.75" thickBot="1" x14ac:dyDescent="0.3">
      <c r="A68" s="100" t="s">
        <v>14</v>
      </c>
      <c r="B68" s="101"/>
      <c r="C68" s="101"/>
      <c r="D68" s="102"/>
      <c r="E68" s="103">
        <f>F14+F22+F31+F35+F39+F42+F50+F56+F62+F66</f>
        <v>15499999.999999998</v>
      </c>
      <c r="F68" s="104"/>
    </row>
  </sheetData>
  <mergeCells count="12">
    <mergeCell ref="A68:D68"/>
    <mergeCell ref="E68:F68"/>
    <mergeCell ref="A1:F1"/>
    <mergeCell ref="A2:F2"/>
    <mergeCell ref="A3:F5"/>
    <mergeCell ref="A7:F7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view="pageBreakPreview" topLeftCell="A18" zoomScaleNormal="100" zoomScaleSheetLayoutView="100" workbookViewId="0">
      <selection activeCell="B39" sqref="B39"/>
    </sheetView>
  </sheetViews>
  <sheetFormatPr baseColWidth="10" defaultRowHeight="15" x14ac:dyDescent="0.25"/>
  <cols>
    <col min="1" max="1" width="6.140625" customWidth="1"/>
    <col min="2" max="2" width="59.42578125" bestFit="1" customWidth="1"/>
    <col min="3" max="3" width="9.7109375" customWidth="1"/>
    <col min="4" max="6" width="14.7109375" customWidth="1"/>
  </cols>
  <sheetData>
    <row r="1" spans="1:6" ht="16.5" thickBot="1" x14ac:dyDescent="0.3">
      <c r="A1" s="105" t="s">
        <v>67</v>
      </c>
      <c r="B1" s="106"/>
      <c r="C1" s="106"/>
      <c r="D1" s="106"/>
      <c r="E1" s="106"/>
      <c r="F1" s="107"/>
    </row>
    <row r="2" spans="1:6" ht="15.75" thickBot="1" x14ac:dyDescent="0.3">
      <c r="A2" s="108"/>
      <c r="B2" s="108"/>
      <c r="C2" s="108"/>
      <c r="D2" s="108"/>
      <c r="E2" s="108"/>
      <c r="F2" s="108"/>
    </row>
    <row r="3" spans="1:6" x14ac:dyDescent="0.25">
      <c r="A3" s="109" t="str">
        <f>[1]baño!A3</f>
        <v>MEJORAMIENTO DE VIVIENDA RURAL Y SANEAMIENTO BASICO - SECTOR RURAL - MUNICIPIO DE ARATOCA</v>
      </c>
      <c r="B3" s="110"/>
      <c r="C3" s="110"/>
      <c r="D3" s="110"/>
      <c r="E3" s="110"/>
      <c r="F3" s="111"/>
    </row>
    <row r="4" spans="1:6" x14ac:dyDescent="0.25">
      <c r="A4" s="112"/>
      <c r="B4" s="113"/>
      <c r="C4" s="113"/>
      <c r="D4" s="113"/>
      <c r="E4" s="113"/>
      <c r="F4" s="114"/>
    </row>
    <row r="5" spans="1:6" ht="15.75" thickBot="1" x14ac:dyDescent="0.3">
      <c r="A5" s="115"/>
      <c r="B5" s="116"/>
      <c r="C5" s="116"/>
      <c r="D5" s="116"/>
      <c r="E5" s="116"/>
      <c r="F5" s="117"/>
    </row>
    <row r="6" spans="1:6" ht="15.75" thickBot="1" x14ac:dyDescent="0.3">
      <c r="A6" s="1"/>
      <c r="B6" s="1"/>
      <c r="C6" s="1"/>
      <c r="D6" s="1"/>
      <c r="E6" s="1"/>
      <c r="F6" s="1"/>
    </row>
    <row r="7" spans="1:6" ht="16.5" thickBot="1" x14ac:dyDescent="0.3">
      <c r="A7" s="118" t="s">
        <v>77</v>
      </c>
      <c r="B7" s="119"/>
      <c r="C7" s="119"/>
      <c r="D7" s="119"/>
      <c r="E7" s="119"/>
      <c r="F7" s="120"/>
    </row>
    <row r="8" spans="1:6" ht="15.75" thickBot="1" x14ac:dyDescent="0.3">
      <c r="A8" s="1"/>
      <c r="B8" s="1"/>
      <c r="C8" s="1"/>
      <c r="D8" s="1"/>
      <c r="E8" s="1"/>
      <c r="F8" s="1"/>
    </row>
    <row r="9" spans="1:6" x14ac:dyDescent="0.25">
      <c r="A9" s="121" t="s">
        <v>3</v>
      </c>
      <c r="B9" s="123" t="s">
        <v>4</v>
      </c>
      <c r="C9" s="125" t="s">
        <v>5</v>
      </c>
      <c r="D9" s="125" t="s">
        <v>6</v>
      </c>
      <c r="E9" s="125" t="s">
        <v>7</v>
      </c>
      <c r="F9" s="128" t="s">
        <v>8</v>
      </c>
    </row>
    <row r="10" spans="1:6" ht="15.75" thickBot="1" x14ac:dyDescent="0.3">
      <c r="A10" s="122"/>
      <c r="B10" s="124"/>
      <c r="C10" s="126"/>
      <c r="D10" s="126"/>
      <c r="E10" s="127"/>
      <c r="F10" s="129"/>
    </row>
    <row r="11" spans="1:6" ht="15.75" thickBot="1" x14ac:dyDescent="0.3">
      <c r="A11" s="2"/>
      <c r="B11" s="3"/>
      <c r="C11" s="3"/>
      <c r="D11" s="3"/>
      <c r="E11" s="4"/>
      <c r="F11" s="4"/>
    </row>
    <row r="12" spans="1:6" ht="15.75" thickBot="1" x14ac:dyDescent="0.3">
      <c r="A12" s="5">
        <v>1</v>
      </c>
      <c r="B12" s="6" t="s">
        <v>9</v>
      </c>
      <c r="C12" s="7"/>
      <c r="D12" s="8"/>
      <c r="E12" s="4"/>
      <c r="F12" s="9"/>
    </row>
    <row r="13" spans="1:6" ht="15.75" thickBot="1" x14ac:dyDescent="0.3">
      <c r="A13" s="10">
        <v>1.1000000000000001</v>
      </c>
      <c r="B13" s="11" t="s">
        <v>15</v>
      </c>
      <c r="C13" s="12" t="s">
        <v>16</v>
      </c>
      <c r="D13" s="13">
        <v>15.05</v>
      </c>
      <c r="E13" s="14">
        <v>4647</v>
      </c>
      <c r="F13" s="15">
        <f>E13*D13</f>
        <v>69937.350000000006</v>
      </c>
    </row>
    <row r="14" spans="1:6" ht="15.75" thickBot="1" x14ac:dyDescent="0.3">
      <c r="A14" s="16"/>
      <c r="B14" s="17"/>
      <c r="C14" s="7"/>
      <c r="D14" s="18"/>
      <c r="E14" s="19" t="s">
        <v>10</v>
      </c>
      <c r="F14" s="19">
        <f>SUM(F13:F13)</f>
        <v>69937.350000000006</v>
      </c>
    </row>
    <row r="15" spans="1:6" ht="15.75" thickBot="1" x14ac:dyDescent="0.3">
      <c r="A15" s="5">
        <v>2</v>
      </c>
      <c r="B15" s="21" t="s">
        <v>17</v>
      </c>
      <c r="C15" s="7"/>
      <c r="D15" s="18"/>
      <c r="E15" s="20"/>
      <c r="F15" s="20"/>
    </row>
    <row r="16" spans="1:6" x14ac:dyDescent="0.25">
      <c r="A16" s="22">
        <v>2.1</v>
      </c>
      <c r="B16" s="23" t="s">
        <v>18</v>
      </c>
      <c r="C16" s="24" t="s">
        <v>19</v>
      </c>
      <c r="D16" s="25">
        <v>1.79</v>
      </c>
      <c r="E16" s="26">
        <v>66385</v>
      </c>
      <c r="F16" s="15">
        <f t="shared" ref="F16:F21" si="0">E16*D16</f>
        <v>118829.15000000001</v>
      </c>
    </row>
    <row r="17" spans="1:6" x14ac:dyDescent="0.25">
      <c r="A17" s="27">
        <v>2.2000000000000002</v>
      </c>
      <c r="B17" s="28" t="s">
        <v>20</v>
      </c>
      <c r="C17" s="29" t="s">
        <v>19</v>
      </c>
      <c r="D17" s="30">
        <v>0.5</v>
      </c>
      <c r="E17" s="31">
        <v>66385</v>
      </c>
      <c r="F17" s="32">
        <f t="shared" si="0"/>
        <v>33192.5</v>
      </c>
    </row>
    <row r="18" spans="1:6" x14ac:dyDescent="0.25">
      <c r="A18" s="33">
        <v>2.2999999999999998</v>
      </c>
      <c r="B18" s="34" t="s">
        <v>21</v>
      </c>
      <c r="C18" s="35" t="s">
        <v>16</v>
      </c>
      <c r="D18" s="36">
        <v>3.38</v>
      </c>
      <c r="E18" s="37">
        <v>45559</v>
      </c>
      <c r="F18" s="38">
        <f t="shared" si="0"/>
        <v>153989.41999999998</v>
      </c>
    </row>
    <row r="19" spans="1:6" x14ac:dyDescent="0.25">
      <c r="A19" s="39">
        <v>2.4</v>
      </c>
      <c r="B19" s="40" t="s">
        <v>22</v>
      </c>
      <c r="C19" s="41" t="s">
        <v>23</v>
      </c>
      <c r="D19" s="42">
        <v>13.52</v>
      </c>
      <c r="E19" s="43">
        <v>53007</v>
      </c>
      <c r="F19" s="44">
        <f t="shared" si="0"/>
        <v>716654.64</v>
      </c>
    </row>
    <row r="20" spans="1:6" x14ac:dyDescent="0.25">
      <c r="A20" s="33">
        <v>2.5</v>
      </c>
      <c r="B20" s="34" t="s">
        <v>24</v>
      </c>
      <c r="C20" s="35" t="s">
        <v>25</v>
      </c>
      <c r="D20" s="36">
        <v>1.85</v>
      </c>
      <c r="E20" s="37">
        <v>94211</v>
      </c>
      <c r="F20" s="38">
        <f t="shared" si="0"/>
        <v>174290.35</v>
      </c>
    </row>
    <row r="21" spans="1:6" ht="15.75" thickBot="1" x14ac:dyDescent="0.3">
      <c r="A21" s="45">
        <v>2.6</v>
      </c>
      <c r="B21" s="46" t="s">
        <v>26</v>
      </c>
      <c r="C21" s="47" t="s">
        <v>23</v>
      </c>
      <c r="D21" s="48">
        <v>12.32</v>
      </c>
      <c r="E21" s="31">
        <v>39267</v>
      </c>
      <c r="F21" s="32">
        <f t="shared" si="0"/>
        <v>483769.44</v>
      </c>
    </row>
    <row r="22" spans="1:6" ht="15.75" thickBot="1" x14ac:dyDescent="0.3">
      <c r="A22" s="16"/>
      <c r="B22" s="17"/>
      <c r="C22" s="7"/>
      <c r="D22" s="18"/>
      <c r="E22" s="19" t="s">
        <v>10</v>
      </c>
      <c r="F22" s="19">
        <f>SUM(F16:F21)</f>
        <v>1680725.5</v>
      </c>
    </row>
    <row r="23" spans="1:6" ht="15.75" thickBot="1" x14ac:dyDescent="0.3">
      <c r="A23" s="49">
        <v>3</v>
      </c>
      <c r="B23" s="50" t="s">
        <v>27</v>
      </c>
      <c r="C23" s="7"/>
      <c r="D23" s="18"/>
      <c r="E23" s="20"/>
      <c r="F23" s="20"/>
    </row>
    <row r="24" spans="1:6" x14ac:dyDescent="0.25">
      <c r="A24" s="22">
        <v>3.1</v>
      </c>
      <c r="B24" s="23" t="s">
        <v>28</v>
      </c>
      <c r="C24" s="51" t="s">
        <v>23</v>
      </c>
      <c r="D24" s="25">
        <v>12.32</v>
      </c>
      <c r="E24" s="26">
        <v>39718</v>
      </c>
      <c r="F24" s="26">
        <f t="shared" ref="F24:F29" si="1">E24*D24</f>
        <v>489325.76</v>
      </c>
    </row>
    <row r="25" spans="1:6" x14ac:dyDescent="0.25">
      <c r="A25" s="33">
        <v>3.2</v>
      </c>
      <c r="B25" s="34" t="s">
        <v>29</v>
      </c>
      <c r="C25" s="52" t="s">
        <v>23</v>
      </c>
      <c r="D25" s="36">
        <v>9.42</v>
      </c>
      <c r="E25" s="37">
        <v>41123</v>
      </c>
      <c r="F25" s="37">
        <f t="shared" si="1"/>
        <v>387378.66</v>
      </c>
    </row>
    <row r="26" spans="1:6" x14ac:dyDescent="0.25">
      <c r="A26" s="33">
        <v>3.3</v>
      </c>
      <c r="B26" s="34" t="s">
        <v>69</v>
      </c>
      <c r="C26" s="52" t="s">
        <v>23</v>
      </c>
      <c r="D26" s="36">
        <v>1</v>
      </c>
      <c r="E26" s="37">
        <v>35396</v>
      </c>
      <c r="F26" s="37">
        <f t="shared" si="1"/>
        <v>35396</v>
      </c>
    </row>
    <row r="27" spans="1:6" x14ac:dyDescent="0.25">
      <c r="A27" s="33">
        <v>3.4</v>
      </c>
      <c r="B27" s="34" t="s">
        <v>30</v>
      </c>
      <c r="C27" s="52" t="s">
        <v>23</v>
      </c>
      <c r="D27" s="36">
        <v>19.940000000000001</v>
      </c>
      <c r="E27" s="37">
        <v>43500</v>
      </c>
      <c r="F27" s="37">
        <f t="shared" si="1"/>
        <v>867390</v>
      </c>
    </row>
    <row r="28" spans="1:6" x14ac:dyDescent="0.25">
      <c r="A28" s="33">
        <v>3.7</v>
      </c>
      <c r="B28" s="34" t="s">
        <v>32</v>
      </c>
      <c r="C28" s="52" t="s">
        <v>33</v>
      </c>
      <c r="D28" s="36">
        <v>67.7</v>
      </c>
      <c r="E28" s="37">
        <v>9621</v>
      </c>
      <c r="F28" s="37">
        <f t="shared" si="1"/>
        <v>651341.70000000007</v>
      </c>
    </row>
    <row r="29" spans="1:6" ht="15.75" thickBot="1" x14ac:dyDescent="0.3">
      <c r="A29" s="53">
        <v>3.8</v>
      </c>
      <c r="B29" s="54" t="s">
        <v>34</v>
      </c>
      <c r="C29" s="55" t="s">
        <v>33</v>
      </c>
      <c r="D29" s="56">
        <v>166.8</v>
      </c>
      <c r="E29" s="37">
        <v>9621</v>
      </c>
      <c r="F29" s="37">
        <f t="shared" si="1"/>
        <v>1604782.8</v>
      </c>
    </row>
    <row r="30" spans="1:6" ht="15.75" thickBot="1" x14ac:dyDescent="0.3">
      <c r="A30" s="16"/>
      <c r="B30" s="17"/>
      <c r="C30" s="7"/>
      <c r="D30" s="18"/>
      <c r="E30" s="19" t="s">
        <v>10</v>
      </c>
      <c r="F30" s="19">
        <f>SUM(F24:F29)</f>
        <v>4035614.92</v>
      </c>
    </row>
    <row r="31" spans="1:6" ht="15.75" thickBot="1" x14ac:dyDescent="0.3">
      <c r="A31" s="57">
        <v>4</v>
      </c>
      <c r="B31" s="50" t="s">
        <v>35</v>
      </c>
      <c r="C31" s="7"/>
      <c r="D31" s="18"/>
      <c r="E31" s="20"/>
      <c r="F31" s="20"/>
    </row>
    <row r="32" spans="1:6" ht="15.75" thickBot="1" x14ac:dyDescent="0.3">
      <c r="A32" s="10">
        <v>4.0999999999999996</v>
      </c>
      <c r="B32" s="11" t="s">
        <v>36</v>
      </c>
      <c r="C32" s="12" t="s">
        <v>16</v>
      </c>
      <c r="D32" s="13">
        <v>25.34</v>
      </c>
      <c r="E32" s="19">
        <v>73189</v>
      </c>
      <c r="F32" s="19">
        <f>E32*D32</f>
        <v>1854609.26</v>
      </c>
    </row>
    <row r="33" spans="1:6" ht="15.75" thickBot="1" x14ac:dyDescent="0.3">
      <c r="A33" s="16"/>
      <c r="B33" s="17"/>
      <c r="C33" s="7"/>
      <c r="D33" s="18"/>
      <c r="E33" s="58" t="s">
        <v>10</v>
      </c>
      <c r="F33" s="58">
        <f>SUM(F32:F32)</f>
        <v>1854609.26</v>
      </c>
    </row>
    <row r="34" spans="1:6" ht="15.75" thickBot="1" x14ac:dyDescent="0.3">
      <c r="A34" s="49">
        <v>5</v>
      </c>
      <c r="B34" s="50" t="s">
        <v>37</v>
      </c>
      <c r="C34" s="7"/>
      <c r="D34" s="18"/>
      <c r="E34" s="20"/>
      <c r="F34" s="20"/>
    </row>
    <row r="35" spans="1:6" x14ac:dyDescent="0.25">
      <c r="A35" s="59">
        <v>5.0999999999999996</v>
      </c>
      <c r="B35" s="60" t="s">
        <v>38</v>
      </c>
      <c r="C35" s="61" t="s">
        <v>16</v>
      </c>
      <c r="D35" s="62">
        <v>13.52</v>
      </c>
      <c r="E35" s="63">
        <v>56286</v>
      </c>
      <c r="F35" s="63">
        <f>E35*D35</f>
        <v>760986.72</v>
      </c>
    </row>
    <row r="36" spans="1:6" ht="15.75" thickBot="1" x14ac:dyDescent="0.3">
      <c r="A36" s="53">
        <v>5.2</v>
      </c>
      <c r="B36" s="54" t="s">
        <v>39</v>
      </c>
      <c r="C36" s="55" t="s">
        <v>16</v>
      </c>
      <c r="D36" s="56">
        <v>13.52</v>
      </c>
      <c r="E36" s="64">
        <v>81404</v>
      </c>
      <c r="F36" s="64">
        <f>E36*D36</f>
        <v>1100582.08</v>
      </c>
    </row>
    <row r="37" spans="1:6" ht="15.75" thickBot="1" x14ac:dyDescent="0.3">
      <c r="A37" s="16"/>
      <c r="B37" s="17"/>
      <c r="C37" s="7"/>
      <c r="D37" s="18"/>
      <c r="E37" s="19" t="s">
        <v>10</v>
      </c>
      <c r="F37" s="19">
        <f>SUM(F35:F36)</f>
        <v>1861568.8</v>
      </c>
    </row>
    <row r="38" spans="1:6" ht="15.75" thickBot="1" x14ac:dyDescent="0.3">
      <c r="A38" s="5">
        <v>6</v>
      </c>
      <c r="B38" s="50" t="s">
        <v>40</v>
      </c>
      <c r="C38" s="7"/>
      <c r="D38" s="18"/>
      <c r="E38" s="20"/>
      <c r="F38" s="20"/>
    </row>
    <row r="39" spans="1:6" ht="15.75" thickBot="1" x14ac:dyDescent="0.3">
      <c r="A39" s="10">
        <v>6.1</v>
      </c>
      <c r="B39" s="11" t="s">
        <v>41</v>
      </c>
      <c r="C39" s="12" t="s">
        <v>16</v>
      </c>
      <c r="D39" s="13">
        <v>13.8</v>
      </c>
      <c r="E39" s="15">
        <v>125701</v>
      </c>
      <c r="F39" s="15">
        <f>E39*D39</f>
        <v>1734673.8</v>
      </c>
    </row>
    <row r="40" spans="1:6" ht="15.75" thickBot="1" x14ac:dyDescent="0.3">
      <c r="A40" s="16"/>
      <c r="B40" s="17"/>
      <c r="C40" s="7"/>
      <c r="D40" s="18"/>
      <c r="E40" s="19" t="s">
        <v>10</v>
      </c>
      <c r="F40" s="66">
        <f>SUM(F39:F39)</f>
        <v>1734673.8</v>
      </c>
    </row>
    <row r="41" spans="1:6" ht="15.75" thickBot="1" x14ac:dyDescent="0.3">
      <c r="A41" s="5">
        <v>8</v>
      </c>
      <c r="B41" s="21" t="s">
        <v>49</v>
      </c>
      <c r="C41" s="7"/>
      <c r="D41" s="18"/>
      <c r="E41" s="20"/>
      <c r="F41" s="20"/>
    </row>
    <row r="42" spans="1:6" x14ac:dyDescent="0.25">
      <c r="A42" s="91">
        <v>8.1</v>
      </c>
      <c r="B42" s="23" t="s">
        <v>50</v>
      </c>
      <c r="C42" s="51" t="s">
        <v>11</v>
      </c>
      <c r="D42" s="25">
        <v>2</v>
      </c>
      <c r="E42" s="15">
        <v>49880</v>
      </c>
      <c r="F42" s="15">
        <f>E42*D42</f>
        <v>99760</v>
      </c>
    </row>
    <row r="43" spans="1:6" x14ac:dyDescent="0.25">
      <c r="A43" s="92">
        <v>8.1999999999999993</v>
      </c>
      <c r="B43" s="28" t="s">
        <v>74</v>
      </c>
      <c r="C43" s="93" t="s">
        <v>11</v>
      </c>
      <c r="D43" s="30">
        <v>3</v>
      </c>
      <c r="E43" s="32">
        <v>47080</v>
      </c>
      <c r="F43" s="32">
        <f>E43*D43</f>
        <v>141240</v>
      </c>
    </row>
    <row r="44" spans="1:6" ht="15.75" thickBot="1" x14ac:dyDescent="0.3">
      <c r="A44" s="77">
        <v>8.4</v>
      </c>
      <c r="B44" s="54" t="s">
        <v>52</v>
      </c>
      <c r="C44" s="47" t="s">
        <v>11</v>
      </c>
      <c r="D44" s="48">
        <v>1</v>
      </c>
      <c r="E44" s="32">
        <v>670598</v>
      </c>
      <c r="F44" s="32">
        <f>E44*D44</f>
        <v>670598</v>
      </c>
    </row>
    <row r="45" spans="1:6" ht="15.75" thickBot="1" x14ac:dyDescent="0.3">
      <c r="A45" s="16"/>
      <c r="B45" s="17"/>
      <c r="C45" s="7"/>
      <c r="D45" s="18"/>
      <c r="E45" s="19" t="s">
        <v>10</v>
      </c>
      <c r="F45" s="19">
        <f>SUM(F42:F44)</f>
        <v>911598</v>
      </c>
    </row>
    <row r="46" spans="1:6" ht="15.75" thickBot="1" x14ac:dyDescent="0.3">
      <c r="A46" s="89">
        <v>10</v>
      </c>
      <c r="B46" s="21" t="s">
        <v>65</v>
      </c>
      <c r="C46" s="7"/>
      <c r="D46" s="18"/>
      <c r="E46" s="20"/>
      <c r="F46" s="20"/>
    </row>
    <row r="47" spans="1:6" x14ac:dyDescent="0.25">
      <c r="A47" s="22">
        <v>10.1</v>
      </c>
      <c r="B47" s="23" t="s">
        <v>66</v>
      </c>
      <c r="C47" s="24" t="s">
        <v>13</v>
      </c>
      <c r="D47" s="25">
        <v>1</v>
      </c>
      <c r="E47" s="15">
        <v>581916</v>
      </c>
      <c r="F47" s="15">
        <f>E47*D47</f>
        <v>581916</v>
      </c>
    </row>
    <row r="48" spans="1:6" ht="15.75" thickBot="1" x14ac:dyDescent="0.3">
      <c r="A48" s="45">
        <v>10.199999999999999</v>
      </c>
      <c r="B48" s="46" t="s">
        <v>76</v>
      </c>
      <c r="C48" s="47" t="s">
        <v>13</v>
      </c>
      <c r="D48" s="48">
        <v>1</v>
      </c>
      <c r="E48" s="94">
        <v>269356.36999998434</v>
      </c>
      <c r="F48" s="58">
        <f>E48*D48</f>
        <v>269356.36999998434</v>
      </c>
    </row>
    <row r="49" spans="1:6" ht="15.75" thickBot="1" x14ac:dyDescent="0.3">
      <c r="A49" s="16"/>
      <c r="B49" s="81"/>
      <c r="C49" s="17"/>
      <c r="D49" s="82"/>
      <c r="E49" s="58" t="s">
        <v>10</v>
      </c>
      <c r="F49" s="58">
        <f>SUM(F47:F48)</f>
        <v>851272.36999998428</v>
      </c>
    </row>
    <row r="50" spans="1:6" x14ac:dyDescent="0.25">
      <c r="A50" s="16"/>
      <c r="B50" s="81"/>
      <c r="C50" s="83"/>
      <c r="D50" s="84"/>
      <c r="E50" s="85"/>
      <c r="F50" s="85"/>
    </row>
    <row r="51" spans="1:6" ht="15.75" thickBot="1" x14ac:dyDescent="0.3">
      <c r="A51" s="16"/>
      <c r="B51" s="81"/>
      <c r="C51" s="83"/>
      <c r="D51" s="84"/>
      <c r="E51" s="85"/>
      <c r="F51" s="85"/>
    </row>
    <row r="52" spans="1:6" ht="15.75" thickBot="1" x14ac:dyDescent="0.3">
      <c r="A52" s="100" t="s">
        <v>14</v>
      </c>
      <c r="B52" s="101"/>
      <c r="C52" s="101"/>
      <c r="D52" s="102"/>
      <c r="E52" s="103">
        <f>F14+F22+F30+F33+F37+F40+F45+F49</f>
        <v>12999999.999999985</v>
      </c>
      <c r="F52" s="104"/>
    </row>
  </sheetData>
  <mergeCells count="12">
    <mergeCell ref="A52:D52"/>
    <mergeCell ref="E52:F52"/>
    <mergeCell ref="A1:F1"/>
    <mergeCell ref="A2:F2"/>
    <mergeCell ref="A3:F5"/>
    <mergeCell ref="A7:F7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AF9B-DDE7-4509-8160-1397F36EB0B5}">
  <dimension ref="A1:G21"/>
  <sheetViews>
    <sheetView tabSelected="1" view="pageBreakPreview" zoomScaleNormal="100" zoomScaleSheetLayoutView="100" workbookViewId="0">
      <selection activeCell="E14" sqref="E14"/>
    </sheetView>
  </sheetViews>
  <sheetFormatPr baseColWidth="10" defaultRowHeight="15" x14ac:dyDescent="0.25"/>
  <cols>
    <col min="1" max="1" width="6.140625" customWidth="1"/>
    <col min="2" max="2" width="59.42578125" bestFit="1" customWidth="1"/>
    <col min="3" max="3" width="9.7109375" customWidth="1"/>
    <col min="4" max="6" width="14.7109375" customWidth="1"/>
  </cols>
  <sheetData>
    <row r="1" spans="1:6" ht="16.5" thickBot="1" x14ac:dyDescent="0.3">
      <c r="A1" s="105" t="s">
        <v>67</v>
      </c>
      <c r="B1" s="106"/>
      <c r="C1" s="106"/>
      <c r="D1" s="106"/>
      <c r="E1" s="106"/>
      <c r="F1" s="107"/>
    </row>
    <row r="2" spans="1:6" ht="15.75" thickBot="1" x14ac:dyDescent="0.3">
      <c r="A2" s="108"/>
      <c r="B2" s="108"/>
      <c r="C2" s="108"/>
      <c r="D2" s="108"/>
      <c r="E2" s="108"/>
      <c r="F2" s="108"/>
    </row>
    <row r="3" spans="1:6" x14ac:dyDescent="0.25">
      <c r="A3" s="109" t="str">
        <f>[1]baño!A3</f>
        <v>MEJORAMIENTO DE VIVIENDA RURAL Y SANEAMIENTO BASICO - SECTOR RURAL - MUNICIPIO DE ARATOCA</v>
      </c>
      <c r="B3" s="110"/>
      <c r="C3" s="110"/>
      <c r="D3" s="110"/>
      <c r="E3" s="110"/>
      <c r="F3" s="111"/>
    </row>
    <row r="4" spans="1:6" x14ac:dyDescent="0.25">
      <c r="A4" s="112"/>
      <c r="B4" s="113"/>
      <c r="C4" s="113"/>
      <c r="D4" s="113"/>
      <c r="E4" s="113"/>
      <c r="F4" s="114"/>
    </row>
    <row r="5" spans="1:6" ht="15.75" thickBot="1" x14ac:dyDescent="0.3">
      <c r="A5" s="115"/>
      <c r="B5" s="116"/>
      <c r="C5" s="116"/>
      <c r="D5" s="116"/>
      <c r="E5" s="116"/>
      <c r="F5" s="117"/>
    </row>
    <row r="6" spans="1:6" ht="15.75" thickBot="1" x14ac:dyDescent="0.3">
      <c r="A6" s="98"/>
      <c r="B6" s="98"/>
      <c r="C6" s="98"/>
      <c r="D6" s="98"/>
      <c r="E6" s="98"/>
      <c r="F6" s="98"/>
    </row>
    <row r="7" spans="1:6" ht="16.5" thickBot="1" x14ac:dyDescent="0.3">
      <c r="A7" s="118" t="s">
        <v>78</v>
      </c>
      <c r="B7" s="119"/>
      <c r="C7" s="119"/>
      <c r="D7" s="119"/>
      <c r="E7" s="119"/>
      <c r="F7" s="120"/>
    </row>
    <row r="8" spans="1:6" ht="15.75" thickBot="1" x14ac:dyDescent="0.3">
      <c r="A8" s="98"/>
      <c r="B8" s="98"/>
      <c r="C8" s="98"/>
      <c r="D8" s="98"/>
      <c r="E8" s="98"/>
      <c r="F8" s="98"/>
    </row>
    <row r="9" spans="1:6" x14ac:dyDescent="0.25">
      <c r="A9" s="121" t="s">
        <v>3</v>
      </c>
      <c r="B9" s="123" t="s">
        <v>4</v>
      </c>
      <c r="C9" s="125" t="s">
        <v>5</v>
      </c>
      <c r="D9" s="125" t="s">
        <v>6</v>
      </c>
      <c r="E9" s="125" t="s">
        <v>7</v>
      </c>
      <c r="F9" s="128" t="s">
        <v>8</v>
      </c>
    </row>
    <row r="10" spans="1:6" ht="15.75" thickBot="1" x14ac:dyDescent="0.3">
      <c r="A10" s="122"/>
      <c r="B10" s="124"/>
      <c r="C10" s="126"/>
      <c r="D10" s="126"/>
      <c r="E10" s="127"/>
      <c r="F10" s="129"/>
    </row>
    <row r="11" spans="1:6" ht="15.75" thickBot="1" x14ac:dyDescent="0.3">
      <c r="A11" s="2"/>
      <c r="B11" s="3"/>
      <c r="C11" s="3"/>
      <c r="D11" s="3"/>
      <c r="E11" s="4"/>
      <c r="F11" s="4"/>
    </row>
    <row r="12" spans="1:6" ht="15.75" thickBot="1" x14ac:dyDescent="0.3">
      <c r="A12" s="5">
        <v>1</v>
      </c>
      <c r="B12" s="6" t="s">
        <v>9</v>
      </c>
      <c r="C12" s="7"/>
      <c r="D12" s="8"/>
      <c r="E12" s="4"/>
      <c r="F12" s="9"/>
    </row>
    <row r="13" spans="1:6" ht="15.75" thickBot="1" x14ac:dyDescent="0.3">
      <c r="A13" s="10">
        <v>1.1000000000000001</v>
      </c>
      <c r="B13" s="11" t="s">
        <v>15</v>
      </c>
      <c r="C13" s="12" t="s">
        <v>16</v>
      </c>
      <c r="D13" s="13">
        <v>100</v>
      </c>
      <c r="E13" s="14">
        <v>4647</v>
      </c>
      <c r="F13" s="15">
        <f>E13*D13</f>
        <v>464700</v>
      </c>
    </row>
    <row r="14" spans="1:6" ht="15.75" thickBot="1" x14ac:dyDescent="0.3">
      <c r="A14" s="10">
        <v>1.2</v>
      </c>
      <c r="B14" s="11" t="s">
        <v>79</v>
      </c>
      <c r="C14" s="12" t="s">
        <v>16</v>
      </c>
      <c r="D14" s="13">
        <f>+D13</f>
        <v>100</v>
      </c>
      <c r="E14" s="14">
        <v>29652</v>
      </c>
      <c r="F14" s="15">
        <f>E14*D14</f>
        <v>2965200</v>
      </c>
    </row>
    <row r="15" spans="1:6" ht="15.75" thickBot="1" x14ac:dyDescent="0.3">
      <c r="A15" s="16"/>
      <c r="B15" s="17"/>
      <c r="C15" s="7"/>
      <c r="D15" s="18"/>
      <c r="E15" s="19" t="s">
        <v>10</v>
      </c>
      <c r="F15" s="19">
        <f>SUM(F13:F14)</f>
        <v>3429900</v>
      </c>
    </row>
    <row r="16" spans="1:6" ht="15.75" thickBot="1" x14ac:dyDescent="0.3">
      <c r="A16" s="5">
        <v>2</v>
      </c>
      <c r="B16" s="50" t="s">
        <v>40</v>
      </c>
      <c r="C16" s="7"/>
      <c r="D16" s="18"/>
      <c r="E16" s="20"/>
      <c r="F16" s="20"/>
    </row>
    <row r="17" spans="1:7" ht="15.75" thickBot="1" x14ac:dyDescent="0.3">
      <c r="A17" s="10">
        <v>2.1</v>
      </c>
      <c r="B17" s="11" t="s">
        <v>41</v>
      </c>
      <c r="C17" s="12" t="s">
        <v>16</v>
      </c>
      <c r="D17" s="13">
        <f>+D13</f>
        <v>100</v>
      </c>
      <c r="E17" s="15">
        <v>125701</v>
      </c>
      <c r="F17" s="15">
        <f>E17*D17</f>
        <v>12570100</v>
      </c>
    </row>
    <row r="18" spans="1:7" ht="15.75" thickBot="1" x14ac:dyDescent="0.3">
      <c r="A18" s="16"/>
      <c r="B18" s="17"/>
      <c r="C18" s="7"/>
      <c r="D18" s="18"/>
      <c r="E18" s="19" t="s">
        <v>10</v>
      </c>
      <c r="F18" s="66">
        <f>SUM(F17:F17)</f>
        <v>12570100</v>
      </c>
    </row>
    <row r="19" spans="1:7" ht="15.75" thickBot="1" x14ac:dyDescent="0.3">
      <c r="A19" s="16"/>
      <c r="B19" s="81"/>
      <c r="C19" s="83"/>
      <c r="D19" s="84"/>
      <c r="E19" s="85"/>
      <c r="F19" s="85"/>
    </row>
    <row r="20" spans="1:7" ht="15.75" thickBot="1" x14ac:dyDescent="0.3">
      <c r="A20" s="100" t="s">
        <v>14</v>
      </c>
      <c r="B20" s="101"/>
      <c r="C20" s="101"/>
      <c r="D20" s="102"/>
      <c r="E20" s="103">
        <f>F15+F18</f>
        <v>16000000</v>
      </c>
      <c r="F20" s="104"/>
    </row>
    <row r="21" spans="1:7" x14ac:dyDescent="0.25">
      <c r="G21" s="99"/>
    </row>
  </sheetData>
  <mergeCells count="12">
    <mergeCell ref="A20:D20"/>
    <mergeCell ref="E20:F20"/>
    <mergeCell ref="A1:F1"/>
    <mergeCell ref="A2:F2"/>
    <mergeCell ref="A3:F5"/>
    <mergeCell ref="A7:F7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baño</vt:lpstr>
      <vt:lpstr>cocina</vt:lpstr>
      <vt:lpstr>habitac</vt:lpstr>
      <vt:lpstr>CUBIERTA</vt:lpstr>
      <vt:lpstr>CUBIERTA!Área_de_impresión</vt:lpstr>
      <vt:lpstr>habitac!Área_de_impresión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2023-06-21T19:47:32Z</cp:lastPrinted>
  <dcterms:created xsi:type="dcterms:W3CDTF">2023-06-05T21:40:23Z</dcterms:created>
  <dcterms:modified xsi:type="dcterms:W3CDTF">2023-06-26T17:07:30Z</dcterms:modified>
</cp:coreProperties>
</file>