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rreouisedu-my.sharepoint.com/personal/valentina2192156_correo_uis_edu_co/Documents/TRABAJO DE GRADO - ACCIONES GLOBALES/"/>
    </mc:Choice>
  </mc:AlternateContent>
  <xr:revisionPtr revIDLastSave="919" documentId="13_ncr:1_{52695032-FD36-47CD-B429-83C5D7F19A41}" xr6:coauthVersionLast="47" xr6:coauthVersionMax="47" xr10:uidLastSave="{A4B48E00-8400-4594-BDE4-BE3AB18ABA91}"/>
  <bookViews>
    <workbookView xWindow="10140" yWindow="0" windowWidth="10455" windowHeight="10905" activeTab="7" xr2:uid="{D8C5CEE1-93D1-48FB-A28E-72EE6825EDC5}"/>
  </bookViews>
  <sheets>
    <sheet name="Amazon" sheetId="1" r:id="rId1"/>
    <sheet name="Apple inc" sheetId="9" r:id="rId2"/>
    <sheet name="Bank of America" sheetId="3" r:id="rId3"/>
    <sheet name="Citigroup" sheetId="4" r:id="rId4"/>
    <sheet name="General electric CO" sheetId="11" r:id="rId5"/>
    <sheet name="J&amp;J" sheetId="10" r:id="rId6"/>
    <sheet name="JP Morgan" sheetId="7" r:id="rId7"/>
    <sheet name="Pfizer Inc" sheetId="12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4" l="1"/>
  <c r="I23" i="4"/>
  <c r="J23" i="4"/>
  <c r="K23" i="4"/>
  <c r="L23" i="4"/>
  <c r="M23" i="4"/>
  <c r="N23" i="4"/>
  <c r="H23" i="4"/>
  <c r="C23" i="4"/>
  <c r="E23" i="4"/>
  <c r="F23" i="4"/>
  <c r="G23" i="4"/>
  <c r="G5" i="4"/>
  <c r="F5" i="4"/>
  <c r="E5" i="4"/>
  <c r="D8" i="4"/>
  <c r="D5" i="4"/>
  <c r="C5" i="4"/>
  <c r="N9" i="9"/>
  <c r="N5" i="9"/>
  <c r="N10" i="9" s="1"/>
  <c r="N12" i="9" s="1"/>
  <c r="N14" i="9" s="1"/>
  <c r="M9" i="9"/>
  <c r="M5" i="9"/>
  <c r="M18" i="1"/>
  <c r="N18" i="1"/>
  <c r="M13" i="1"/>
  <c r="N13" i="1"/>
  <c r="M5" i="1"/>
  <c r="N5" i="1"/>
  <c r="M18" i="10"/>
  <c r="N18" i="10"/>
  <c r="M17" i="10"/>
  <c r="N17" i="10"/>
  <c r="M15" i="10"/>
  <c r="N15" i="10"/>
  <c r="M13" i="10"/>
  <c r="N13" i="10"/>
  <c r="N5" i="10"/>
  <c r="M5" i="10"/>
  <c r="L18" i="10"/>
  <c r="L17" i="10"/>
  <c r="L5" i="10"/>
  <c r="L13" i="10" s="1"/>
  <c r="L15" i="10" s="1"/>
  <c r="H18" i="10"/>
  <c r="I18" i="10"/>
  <c r="H17" i="10"/>
  <c r="I17" i="10"/>
  <c r="I15" i="10"/>
  <c r="I13" i="10"/>
  <c r="I5" i="10"/>
  <c r="B17" i="10"/>
  <c r="C17" i="10"/>
  <c r="B5" i="10"/>
  <c r="B13" i="10" s="1"/>
  <c r="C5" i="10"/>
  <c r="C13" i="10" s="1"/>
  <c r="D5" i="10"/>
  <c r="D13" i="10" s="1"/>
  <c r="D15" i="10" s="1"/>
  <c r="D18" i="10" s="1"/>
  <c r="E5" i="10"/>
  <c r="E13" i="10" s="1"/>
  <c r="E15" i="10" s="1"/>
  <c r="F5" i="10"/>
  <c r="F13" i="10" s="1"/>
  <c r="F15" i="10" s="1"/>
  <c r="G5" i="10"/>
  <c r="G13" i="10" s="1"/>
  <c r="G15" i="10" s="1"/>
  <c r="H5" i="10"/>
  <c r="H13" i="10" s="1"/>
  <c r="H15" i="10" s="1"/>
  <c r="J5" i="10"/>
  <c r="J13" i="10" s="1"/>
  <c r="J15" i="10" s="1"/>
  <c r="K5" i="10"/>
  <c r="K13" i="10" s="1"/>
  <c r="K15" i="10" s="1"/>
  <c r="B9" i="9"/>
  <c r="C9" i="9"/>
  <c r="D9" i="9"/>
  <c r="E9" i="9"/>
  <c r="F9" i="9"/>
  <c r="G9" i="9"/>
  <c r="H9" i="9"/>
  <c r="I9" i="9"/>
  <c r="B5" i="9"/>
  <c r="C5" i="9"/>
  <c r="D5" i="9"/>
  <c r="D10" i="9" s="1"/>
  <c r="D12" i="9" s="1"/>
  <c r="D14" i="9" s="1"/>
  <c r="E5" i="9"/>
  <c r="E10" i="9" s="1"/>
  <c r="E12" i="9" s="1"/>
  <c r="E14" i="9" s="1"/>
  <c r="F5" i="9"/>
  <c r="F10" i="9" s="1"/>
  <c r="F12" i="9" s="1"/>
  <c r="F14" i="9" s="1"/>
  <c r="G5" i="9"/>
  <c r="G10" i="9" s="1"/>
  <c r="G12" i="9" s="1"/>
  <c r="G14" i="9" s="1"/>
  <c r="H5" i="9"/>
  <c r="I5" i="9"/>
  <c r="I10" i="9" s="1"/>
  <c r="I12" i="9" s="1"/>
  <c r="I14" i="9" s="1"/>
  <c r="K9" i="9"/>
  <c r="L9" i="9"/>
  <c r="J9" i="9"/>
  <c r="J5" i="9"/>
  <c r="K5" i="9"/>
  <c r="L5" i="9"/>
  <c r="I18" i="1"/>
  <c r="J18" i="1"/>
  <c r="K18" i="1"/>
  <c r="L18" i="1"/>
  <c r="H18" i="1"/>
  <c r="G18" i="1"/>
  <c r="F18" i="1"/>
  <c r="E18" i="1"/>
  <c r="D18" i="1"/>
  <c r="C18" i="1"/>
  <c r="B18" i="1"/>
  <c r="L5" i="1"/>
  <c r="K5" i="1"/>
  <c r="J5" i="1"/>
  <c r="I5" i="1"/>
  <c r="H5" i="1"/>
  <c r="G5" i="1"/>
  <c r="F5" i="1"/>
  <c r="E5" i="1"/>
  <c r="D5" i="1"/>
  <c r="C5" i="1"/>
  <c r="B5" i="1"/>
  <c r="L13" i="1"/>
  <c r="K13" i="1"/>
  <c r="J13" i="1"/>
  <c r="I13" i="1"/>
  <c r="H13" i="1"/>
  <c r="G13" i="1"/>
  <c r="F13" i="1"/>
  <c r="E13" i="1"/>
  <c r="D13" i="1"/>
  <c r="C13" i="1"/>
  <c r="B13" i="1"/>
  <c r="D23" i="4" l="1"/>
  <c r="B14" i="1"/>
  <c r="B19" i="1" s="1"/>
  <c r="B22" i="1" s="1"/>
  <c r="C14" i="1"/>
  <c r="N14" i="1"/>
  <c r="N19" i="1" s="1"/>
  <c r="N22" i="1" s="1"/>
  <c r="F14" i="1"/>
  <c r="F19" i="1" s="1"/>
  <c r="F22" i="1" s="1"/>
  <c r="M14" i="1"/>
  <c r="M19" i="1" s="1"/>
  <c r="M22" i="1" s="1"/>
  <c r="C10" i="9"/>
  <c r="C12" i="9" s="1"/>
  <c r="C14" i="9" s="1"/>
  <c r="B10" i="9"/>
  <c r="B12" i="9" s="1"/>
  <c r="B14" i="9" s="1"/>
  <c r="H10" i="9"/>
  <c r="H12" i="9" s="1"/>
  <c r="H14" i="9" s="1"/>
  <c r="H17" i="9" s="1"/>
  <c r="K10" i="9"/>
  <c r="K12" i="9" s="1"/>
  <c r="K14" i="9" s="1"/>
  <c r="M10" i="9"/>
  <c r="M12" i="9" s="1"/>
  <c r="M14" i="9" s="1"/>
  <c r="M17" i="9" s="1"/>
  <c r="J10" i="9"/>
  <c r="J12" i="9" s="1"/>
  <c r="J14" i="9" s="1"/>
  <c r="J17" i="9" s="1"/>
  <c r="L10" i="9"/>
  <c r="L12" i="9" s="1"/>
  <c r="L14" i="9" s="1"/>
  <c r="L17" i="9" s="1"/>
  <c r="K16" i="9"/>
  <c r="K17" i="9"/>
  <c r="H16" i="9"/>
  <c r="G17" i="9"/>
  <c r="G16" i="9"/>
  <c r="F17" i="9"/>
  <c r="F16" i="9"/>
  <c r="E17" i="9"/>
  <c r="E16" i="9"/>
  <c r="I17" i="9"/>
  <c r="I16" i="9"/>
  <c r="B17" i="9"/>
  <c r="B16" i="9"/>
  <c r="L16" i="9"/>
  <c r="J16" i="9"/>
  <c r="M16" i="9"/>
  <c r="D17" i="9"/>
  <c r="D16" i="9"/>
  <c r="N17" i="9"/>
  <c r="N16" i="9"/>
  <c r="C17" i="9"/>
  <c r="C16" i="9"/>
  <c r="G14" i="1"/>
  <c r="G19" i="1" s="1"/>
  <c r="G22" i="1" s="1"/>
  <c r="K14" i="1"/>
  <c r="K19" i="1" s="1"/>
  <c r="K22" i="1" s="1"/>
  <c r="E14" i="1"/>
  <c r="E19" i="1" s="1"/>
  <c r="E22" i="1" s="1"/>
  <c r="I14" i="1"/>
  <c r="I19" i="1" s="1"/>
  <c r="I22" i="1" s="1"/>
  <c r="D17" i="10"/>
  <c r="E17" i="10"/>
  <c r="E18" i="10"/>
  <c r="F18" i="10"/>
  <c r="F17" i="10"/>
  <c r="G18" i="10"/>
  <c r="G17" i="10"/>
  <c r="K18" i="10"/>
  <c r="K17" i="10"/>
  <c r="J17" i="10"/>
  <c r="J18" i="10"/>
  <c r="D14" i="1"/>
  <c r="D19" i="1" s="1"/>
  <c r="D22" i="1" s="1"/>
  <c r="H14" i="1"/>
  <c r="H19" i="1" s="1"/>
  <c r="H22" i="1" s="1"/>
  <c r="L14" i="1"/>
  <c r="L19" i="1" s="1"/>
  <c r="L22" i="1" s="1"/>
  <c r="J14" i="1"/>
  <c r="J19" i="1" s="1"/>
  <c r="J22" i="1" s="1"/>
  <c r="C19" i="1"/>
  <c r="C22" i="1" s="1"/>
  <c r="M23" i="1" l="1"/>
  <c r="M24" i="1"/>
  <c r="F23" i="1"/>
  <c r="F24" i="1"/>
  <c r="I23" i="1"/>
  <c r="I24" i="1"/>
  <c r="J23" i="1"/>
  <c r="J24" i="1"/>
  <c r="E23" i="1"/>
  <c r="E24" i="1"/>
  <c r="N23" i="1"/>
  <c r="N24" i="1"/>
  <c r="C23" i="1"/>
  <c r="C24" i="1"/>
  <c r="L23" i="1"/>
  <c r="L24" i="1"/>
  <c r="K23" i="1"/>
  <c r="K24" i="1"/>
  <c r="H23" i="1"/>
  <c r="H24" i="1"/>
  <c r="G23" i="1"/>
  <c r="G24" i="1"/>
  <c r="D23" i="1"/>
  <c r="D24" i="1"/>
  <c r="B23" i="1"/>
  <c r="B24" i="1"/>
</calcChain>
</file>

<file path=xl/sharedStrings.xml><?xml version="1.0" encoding="utf-8"?>
<sst xmlns="http://schemas.openxmlformats.org/spreadsheetml/2006/main" count="385" uniqueCount="229">
  <si>
    <t>Estado de Operaciones consolidado AMAZON.COM (USD $)</t>
  </si>
  <si>
    <t>En millones excepto datos por acción</t>
  </si>
  <si>
    <t>Ventas netas de productos</t>
  </si>
  <si>
    <t>Ventas netas de servicios</t>
  </si>
  <si>
    <t>Ventas netas totales</t>
  </si>
  <si>
    <t>Costos de operación</t>
  </si>
  <si>
    <t>Costo de ventas</t>
  </si>
  <si>
    <t>Cumplimiento</t>
  </si>
  <si>
    <t>Marketing</t>
  </si>
  <si>
    <t>Tecnología y contenido</t>
  </si>
  <si>
    <t>General y administrativo</t>
  </si>
  <si>
    <t>Otros gastos</t>
  </si>
  <si>
    <t>Costos totales de operación</t>
  </si>
  <si>
    <t>Ingresos de operación</t>
  </si>
  <si>
    <t>Ingresos por intereses</t>
  </si>
  <si>
    <t>Gastos por intereses</t>
  </si>
  <si>
    <t>Otros (gastos) no operativos totales</t>
  </si>
  <si>
    <t>Ingresos (gastos) no operativos totales</t>
  </si>
  <si>
    <t>Ingresos antes de impuestos sobre la renta</t>
  </si>
  <si>
    <t>Provisión para impuestos sobre la renta</t>
  </si>
  <si>
    <t>Actividad inversora por el método de la participación, neta de impuestos</t>
  </si>
  <si>
    <t>Ingresos netos (utilidad)</t>
  </si>
  <si>
    <t>Ganancias básicas por acción</t>
  </si>
  <si>
    <t>Ganancias diluidas por acción</t>
  </si>
  <si>
    <t>Acciones promedio ponderadas (und)</t>
  </si>
  <si>
    <t> </t>
  </si>
  <si>
    <t>Basico</t>
  </si>
  <si>
    <t>Diluído</t>
  </si>
  <si>
    <t>Estado de Operaciones consolidado APPLE INC (USD $)</t>
  </si>
  <si>
    <t>Investigación y desarrollo</t>
  </si>
  <si>
    <t>Vendedor general y administrativo</t>
  </si>
  <si>
    <t>Gastos totales de operación</t>
  </si>
  <si>
    <t>Otros ingresos (gastos), neto</t>
  </si>
  <si>
    <t>Utilidad antes de impuesto sobre renta</t>
  </si>
  <si>
    <t>Provisión para impuesto sobre renta</t>
  </si>
  <si>
    <t>Utilidad APPLE INC</t>
  </si>
  <si>
    <t>Ganancias por acción:</t>
  </si>
  <si>
    <t>Básico</t>
  </si>
  <si>
    <t>Diluido</t>
  </si>
  <si>
    <t>Acciones usadas para calcula la ganancia</t>
  </si>
  <si>
    <t>Estado de Operaciones consolidado Bank Of America (USD $)</t>
  </si>
  <si>
    <t>Ingresos, netos de intereses</t>
  </si>
  <si>
    <t>Beneficio neto</t>
  </si>
  <si>
    <t>Net income, excluding goodwill impairment charges</t>
  </si>
  <si>
    <t>Beneficio por acción ordinaria</t>
  </si>
  <si>
    <t>Beneficio diluido por acción ordinaria</t>
  </si>
  <si>
    <t>Diluted earnings per common share, excluding goodwill impairment charges</t>
  </si>
  <si>
    <t>Dividendos pagados por acción ordinaria</t>
  </si>
  <si>
    <t>Rendimiento de los activos medios</t>
  </si>
  <si>
    <t>Rentabilidad del activo medio</t>
  </si>
  <si>
    <t>Rendimiento de los fondos propios tangibles</t>
  </si>
  <si>
    <t>Ratio de eficiencia</t>
  </si>
  <si>
    <t>Promedio de acciones ordinarias diluidas emitidas y en circulación</t>
  </si>
  <si>
    <t>Estado de Operaciones consolidado Citigroup (USD $)</t>
  </si>
  <si>
    <t>En billones excepto datos por acción</t>
  </si>
  <si>
    <t>Ingresos netos de Citicorp</t>
  </si>
  <si>
    <t>Ingresos netos de Citi Holdings</t>
  </si>
  <si>
    <t>Ingresos netos de Citigroup</t>
  </si>
  <si>
    <t xml:space="preserve">Ingresos netos de Citi Holdings </t>
  </si>
  <si>
    <t xml:space="preserve">Ingresos netos de Citigroup </t>
  </si>
  <si>
    <t>Beneficio Por Acción diluido - Ingresos netos</t>
  </si>
  <si>
    <t xml:space="preserve">Beneficio Por Acción diluido - Ingresos de operaciones continuadas </t>
  </si>
  <si>
    <t>Ingresos neto banca de consumo global</t>
  </si>
  <si>
    <t>Ingresos netos del Grupo de clientes institucionales</t>
  </si>
  <si>
    <t>Ingresos netos de empresas/otros</t>
  </si>
  <si>
    <t>Ingresos netos totales</t>
  </si>
  <si>
    <t>BPA diluido Ingresos netos</t>
  </si>
  <si>
    <t>BPA diluido Ingresos de operaciones continuadas</t>
  </si>
  <si>
    <t>Año</t>
  </si>
  <si>
    <t>Estado de Operaciones consolidado GE (USD $)</t>
  </si>
  <si>
    <t>Revenues and other income</t>
  </si>
  <si>
    <t>Sales of goods</t>
  </si>
  <si>
    <t>Sales of services</t>
  </si>
  <si>
    <t>Other income (Note 17)</t>
  </si>
  <si>
    <t>GE Capital revenues from services</t>
  </si>
  <si>
    <t>47.98</t>
  </si>
  <si>
    <t>Total ingresos</t>
  </si>
  <si>
    <t>Costs and expenses</t>
  </si>
  <si>
    <t>Cost of goods sold</t>
  </si>
  <si>
    <t>Cost of services sold</t>
  </si>
  <si>
    <t>Selling, general and administrative expenses</t>
  </si>
  <si>
    <t>Research and development</t>
  </si>
  <si>
    <t>Interest and other financial charges</t>
  </si>
  <si>
    <t>Debt extinguishment costs (Note 10)</t>
  </si>
  <si>
    <t>Insurance losses and annuity benefits (Note 11)</t>
  </si>
  <si>
    <t>Goodwill impairments (Note 7)</t>
  </si>
  <si>
    <t>Non-operating benefit costs</t>
  </si>
  <si>
    <t>Investment contracts, insurance losses and insurance annuity benefits</t>
  </si>
  <si>
    <t>Goodwill impairments (Note 8)</t>
  </si>
  <si>
    <t>Other costs and expenses</t>
  </si>
  <si>
    <t>Total costs and expenses</t>
  </si>
  <si>
    <t>135.38</t>
  </si>
  <si>
    <t>Other income (Note 18)</t>
  </si>
  <si>
    <t>Earnings (loss) from continuing operations before income taxes</t>
  </si>
  <si>
    <t>Benefit (provision) for income taxes</t>
  </si>
  <si>
    <t>Earnings (loss) from continuing operations</t>
  </si>
  <si>
    <t>Earnings (loss) from discontinued operations, net of taxes (Note 2)</t>
  </si>
  <si>
    <t>Ingresos netos</t>
  </si>
  <si>
    <t>Less net earnings (loss) attributable to noncontrolling interests</t>
  </si>
  <si>
    <t>Net earnings (loss) attributable to the Company</t>
  </si>
  <si>
    <t>Preferred stock dividends declared</t>
  </si>
  <si>
    <t>Net earnings (loss) attributable to GE common shareowners</t>
  </si>
  <si>
    <t>13.12</t>
  </si>
  <si>
    <t>Amounts attributable to GE common shareowners</t>
  </si>
  <si>
    <t>Less net earnings (loss) from continuing operations, attributable to noncontrolling interests</t>
  </si>
  <si>
    <t>Earnings (loss) from continuing operations attributable to the Company</t>
  </si>
  <si>
    <t>Earnings (loss) from continuing operations attributable to GE common shareholders</t>
  </si>
  <si>
    <t>Earnings (loss) from discontinued operations attributable to GE common shareholders</t>
  </si>
  <si>
    <t>Net earnings (loss) from continuing operations attributable to GE common shareowners</t>
  </si>
  <si>
    <t>Earnings (loss) from discontinued operations, net of taxes</t>
  </si>
  <si>
    <t>Less net earnings (loss) attributable to noncontrolling interests, discontinued operations</t>
  </si>
  <si>
    <t>Diluted earnings (loss) per share</t>
  </si>
  <si>
    <t>$ 1.15</t>
  </si>
  <si>
    <t>$ 1.24</t>
  </si>
  <si>
    <t>$ 1.39</t>
  </si>
  <si>
    <t>0.74</t>
  </si>
  <si>
    <t>0.94</t>
  </si>
  <si>
    <t>0.17</t>
  </si>
  <si>
    <t>0.85</t>
  </si>
  <si>
    <t>-0.99</t>
  </si>
  <si>
    <t>-2.43</t>
  </si>
  <si>
    <t>-0.98</t>
  </si>
  <si>
    <t>5.46</t>
  </si>
  <si>
    <t>-3.25</t>
  </si>
  <si>
    <t>0.53</t>
  </si>
  <si>
    <t>Basic earnings (loss) per share</t>
  </si>
  <si>
    <t>0.95</t>
  </si>
  <si>
    <t>0.86</t>
  </si>
  <si>
    <t>Net earnings</t>
  </si>
  <si>
    <t>$ 1.06</t>
  </si>
  <si>
    <t>$ 1.29</t>
  </si>
  <si>
    <t>1.28</t>
  </si>
  <si>
    <t>1.51</t>
  </si>
  <si>
    <t>-0.62</t>
  </si>
  <si>
    <t>0.76</t>
  </si>
  <si>
    <t>-1.03</t>
  </si>
  <si>
    <t>-2.62</t>
  </si>
  <si>
    <t>-4.99</t>
  </si>
  <si>
    <t>4.63</t>
  </si>
  <si>
    <t>-6.16</t>
  </si>
  <si>
    <t>-0.06</t>
  </si>
  <si>
    <t>Dividends declared per common share</t>
  </si>
  <si>
    <t>$ 0.46</t>
  </si>
  <si>
    <t>$ 0.61</t>
  </si>
  <si>
    <t>$ 0.7</t>
  </si>
  <si>
    <t>0.79</t>
  </si>
  <si>
    <t>0.89</t>
  </si>
  <si>
    <t>0.92</t>
  </si>
  <si>
    <t>0.93</t>
  </si>
  <si>
    <t>0.84</t>
  </si>
  <si>
    <t>0.37</t>
  </si>
  <si>
    <t>5.27</t>
  </si>
  <si>
    <t>GE Capital earnings from continuing operations</t>
  </si>
  <si>
    <t>3.12</t>
  </si>
  <si>
    <t>Total revenues and other income</t>
  </si>
  <si>
    <t>106.89</t>
  </si>
  <si>
    <t>1.6</t>
  </si>
  <si>
    <t>16.34</t>
  </si>
  <si>
    <t>Cost of goods and services</t>
  </si>
  <si>
    <t>Total revenues (Note 9)</t>
  </si>
  <si>
    <t>GE Capital earnings (loss) from continuing operations</t>
  </si>
  <si>
    <t>Net earnings (loss)</t>
  </si>
  <si>
    <t>GE Capital</t>
  </si>
  <si>
    <t>48.92</t>
  </si>
  <si>
    <t>45.92</t>
  </si>
  <si>
    <t>14.51</t>
  </si>
  <si>
    <t>Provision for losses on financing receivables (Notes 6 and 23)</t>
  </si>
  <si>
    <t>7.61</t>
  </si>
  <si>
    <t>6.51</t>
  </si>
  <si>
    <t>Financial Services (GE Capital) | Goods</t>
  </si>
  <si>
    <t>Revenues</t>
  </si>
  <si>
    <t>Sales</t>
  </si>
  <si>
    <t>Financial Services (GE Capital) | Services</t>
  </si>
  <si>
    <t>Estado de Operaciones consolidado J&amp;J (USD $)</t>
  </si>
  <si>
    <t>Ventas a clientes</t>
  </si>
  <si>
    <t>Costos de los productos vendidos</t>
  </si>
  <si>
    <t>Beneficio bruto</t>
  </si>
  <si>
    <t>Gastos de eventas, marketing y operación</t>
  </si>
  <si>
    <t>Investigación y desarrollo en proceso</t>
  </si>
  <si>
    <t>GASTOS POR INTERESES</t>
  </si>
  <si>
    <t>Reestructuración</t>
  </si>
  <si>
    <t>Ganancias antes de provisiones para I.R</t>
  </si>
  <si>
    <t>Provisión para Impuesto sobre la renta</t>
  </si>
  <si>
    <t>Utilidad J&amp;J</t>
  </si>
  <si>
    <t>Beneficio neto por acción</t>
  </si>
  <si>
    <t>Acciones (cantidad)</t>
  </si>
  <si>
    <t xml:space="preserve">Básico </t>
  </si>
  <si>
    <t>Estado de Operaciones consolidado JP Morgan Chase &amp; Co (USD $)</t>
  </si>
  <si>
    <t>Gastos totales sin intereses</t>
  </si>
  <si>
    <t>Beneficio antes de provisiones</t>
  </si>
  <si>
    <t>Provisión para pérdidas crediticias</t>
  </si>
  <si>
    <t>Ingreso neto</t>
  </si>
  <si>
    <t>Datos por acción común</t>
  </si>
  <si>
    <t>Ingreso neto por acción básica</t>
  </si>
  <si>
    <t>Ingreso neto diluido</t>
  </si>
  <si>
    <t>Dividendos en efectivo declarados)</t>
  </si>
  <si>
    <t>Book value</t>
  </si>
  <si>
    <t>Estado de Operaciones consolidado Pfizer Inc (USD $)</t>
  </si>
  <si>
    <t>Income Statement [Abstract]</t>
  </si>
  <si>
    <t>Ingresos</t>
  </si>
  <si>
    <t>Costs and expenses:</t>
  </si>
  <si>
    <t>Cost of sales(a)</t>
  </si>
  <si>
    <t>Selling, informational and administrative expenses(a)</t>
  </si>
  <si>
    <t>Research and development expenses(a)</t>
  </si>
  <si>
    <t>Acquired in-process research and development expenses</t>
  </si>
  <si>
    <t>Amortization of intangible assets</t>
  </si>
  <si>
    <t>Restructuring charges and certain acquisition-related costs</t>
  </si>
  <si>
    <t>(Gain) on completion of Consumer Healthcare JV transaction</t>
  </si>
  <si>
    <t>Other (income)/deductionsâ€“â€“net</t>
  </si>
  <si>
    <t>Income from continuing operations before provision for taxes on income</t>
  </si>
  <si>
    <t>Provision for taxes on income</t>
  </si>
  <si>
    <t>Income from continuing operations</t>
  </si>
  <si>
    <t>Discontinued operations:</t>
  </si>
  <si>
    <t>Income from discontinued operationsâ€“â€“net of tax</t>
  </si>
  <si>
    <t>Gain on disposal of discontinued operationsâ€“â€“net of tax</t>
  </si>
  <si>
    <t>Discontinued operationsâ€“â€“net of tax</t>
  </si>
  <si>
    <t>Net income before allocation to noncontrolling interests</t>
  </si>
  <si>
    <t>Less: Net income attributable to noncontrolling interests</t>
  </si>
  <si>
    <t>Net income attributable to Pfizer Inc.</t>
  </si>
  <si>
    <t>Earnings per common shareâ€“â€“basic:</t>
  </si>
  <si>
    <t>Income from continuing operations attributable to Pfizer Inc. common shareholders (in dollars per share)</t>
  </si>
  <si>
    <t>Discontinued operationsâ€“â€“net of tax (in dollars per share)</t>
  </si>
  <si>
    <t>Net income attributable to Pfizer Inc. common shareholders (in dollars per share)</t>
  </si>
  <si>
    <t>Earnings per common share diluted:</t>
  </si>
  <si>
    <t>Income from continuing operations attributable to Pfizer Inc. common shareholders</t>
  </si>
  <si>
    <t>Net income attributable to Pfizer Inc. common shareholders</t>
  </si>
  <si>
    <t>Weighted-average sharesâ€“â€“basic</t>
  </si>
  <si>
    <t>Weighted-average sharesâ€“â€“diluted</t>
  </si>
  <si>
    <t>Cash dividends paid per common share (in dollars per share)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</si>
</sst>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&quot;$&quot;\ #,##0;[Red]\-&quot;$&quot;\ #,##0"/>
    <numFmt numFmtId="165" formatCode="&quot;$&quot;\ #,##0.00;[Red]\-&quot;$&quot;\ #,##0.00"/>
    <numFmt numFmtId="166" formatCode="_-&quot;$&quot;\ * #,##0.00_-;\-&quot;$&quot;\ * #,##0.00_-;_-&quot;$&quot;\ * &quot;-&quot;??_-;_-@_-"/>
    <numFmt numFmtId="167" formatCode="_(&quot;$ &quot;#,##0_);_(&quot;$ &quot;\(#,##0\)"/>
    <numFmt numFmtId="168" formatCode="_-&quot;$&quot;\ * #,##0_-;\-&quot;$&quot;\ * #,##0_-;_-&quot;$&quot;\ * &quot;-&quot;??_-;_-@_-"/>
    <numFmt numFmtId="169" formatCode="_-&quot;$&quot;\ * #,##0.000_-;\-&quot;$&quot;\ * #,##0.000_-;_-&quot;$&quot;\ * &quot;-&quot;??_-;_-@_-"/>
    <numFmt numFmtId="170" formatCode="_(&quot;$ &quot;#,##0.00_);_(&quot;$ &quot;\(#,##0.00\)"/>
    <numFmt numFmtId="171" formatCode="#,##0.0_);\(#,##0.0\)"/>
    <numFmt numFmtId="172" formatCode="_(&quot;$ &quot;#,##0.0_);_(&quot;$ &quot;\(#,##0.0\)"/>
    <numFmt numFmtId="173" formatCode="&quot;$&quot;\ #,##0"/>
    <numFmt numFmtId="174" formatCode="_-&quot;$&quot;\ * #,##0.00_-;\-&quot;$&quot;\ * #,##0.00_-;_-&quot;$&quot;\ * &quot;-&quot;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color theme="1"/>
      <name val="Times New Roman"/>
      <family val="1"/>
    </font>
    <font>
      <b/>
      <u/>
      <sz val="11"/>
      <color theme="1"/>
      <name val="Times New Roman"/>
      <family val="1"/>
    </font>
    <font>
      <b/>
      <u/>
      <sz val="11"/>
      <name val="Times New Roman"/>
      <family val="1"/>
    </font>
    <font>
      <b/>
      <sz val="11"/>
      <color rgb="FF000000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2">
    <xf numFmtId="0" fontId="0" fillId="0" borderId="0"/>
    <xf numFmtId="166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 applyNumberFormat="0" applyFill="0" applyBorder="0" applyAlignment="0" applyProtection="0"/>
    <xf numFmtId="0" fontId="21" fillId="4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38">
    <xf numFmtId="0" fontId="0" fillId="0" borderId="0" xfId="0"/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vertical="top" wrapText="1"/>
    </xf>
    <xf numFmtId="0" fontId="16" fillId="0" borderId="0" xfId="0" applyFont="1"/>
    <xf numFmtId="0" fontId="22" fillId="0" borderId="0" xfId="0" applyFont="1" applyAlignment="1">
      <alignment horizontal="center" vertical="center" wrapText="1"/>
    </xf>
    <xf numFmtId="0" fontId="23" fillId="0" borderId="0" xfId="0" applyFont="1"/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top" wrapText="1"/>
    </xf>
    <xf numFmtId="168" fontId="23" fillId="0" borderId="0" xfId="1" applyNumberFormat="1" applyFont="1" applyAlignment="1">
      <alignment wrapText="1"/>
    </xf>
    <xf numFmtId="168" fontId="23" fillId="0" borderId="0" xfId="1" applyNumberFormat="1" applyFont="1" applyAlignment="1">
      <alignment horizontal="right" vertical="top"/>
    </xf>
    <xf numFmtId="168" fontId="24" fillId="0" borderId="0" xfId="1" applyNumberFormat="1" applyFont="1" applyAlignment="1">
      <alignment horizontal="right" vertical="top"/>
    </xf>
    <xf numFmtId="167" fontId="24" fillId="0" borderId="0" xfId="0" applyNumberFormat="1" applyFont="1" applyAlignment="1">
      <alignment horizontal="right" vertical="top"/>
    </xf>
    <xf numFmtId="168" fontId="23" fillId="0" borderId="10" xfId="1" applyNumberFormat="1" applyFont="1" applyBorder="1" applyAlignment="1">
      <alignment wrapText="1"/>
    </xf>
    <xf numFmtId="168" fontId="23" fillId="0" borderId="10" xfId="1" applyNumberFormat="1" applyFont="1" applyBorder="1" applyAlignment="1">
      <alignment horizontal="right" vertical="top"/>
    </xf>
    <xf numFmtId="168" fontId="24" fillId="0" borderId="10" xfId="1" applyNumberFormat="1" applyFont="1" applyBorder="1" applyAlignment="1">
      <alignment horizontal="right" vertical="top"/>
    </xf>
    <xf numFmtId="0" fontId="22" fillId="0" borderId="0" xfId="0" applyFont="1" applyAlignment="1">
      <alignment vertical="top" wrapText="1"/>
    </xf>
    <xf numFmtId="168" fontId="23" fillId="0" borderId="0" xfId="1" applyNumberFormat="1" applyFont="1"/>
    <xf numFmtId="0" fontId="23" fillId="0" borderId="0" xfId="0" applyFont="1" applyAlignment="1">
      <alignment wrapText="1"/>
    </xf>
    <xf numFmtId="37" fontId="24" fillId="0" borderId="0" xfId="0" applyNumberFormat="1" applyFont="1" applyAlignment="1">
      <alignment horizontal="right" vertical="top"/>
    </xf>
    <xf numFmtId="0" fontId="24" fillId="0" borderId="0" xfId="0" applyFont="1" applyAlignment="1">
      <alignment vertical="top" wrapText="1"/>
    </xf>
    <xf numFmtId="0" fontId="22" fillId="0" borderId="0" xfId="0" applyFont="1" applyAlignment="1">
      <alignment horizontal="center" vertical="top" wrapText="1"/>
    </xf>
    <xf numFmtId="0" fontId="23" fillId="0" borderId="0" xfId="0" applyFont="1" applyAlignment="1">
      <alignment horizontal="center"/>
    </xf>
    <xf numFmtId="168" fontId="23" fillId="0" borderId="0" xfId="1" applyNumberFormat="1" applyFont="1" applyAlignment="1">
      <alignment horizontal="center" wrapText="1"/>
    </xf>
    <xf numFmtId="168" fontId="24" fillId="0" borderId="0" xfId="1" applyNumberFormat="1" applyFont="1" applyAlignment="1">
      <alignment horizontal="center" vertical="top"/>
    </xf>
    <xf numFmtId="167" fontId="24" fillId="0" borderId="0" xfId="0" applyNumberFormat="1" applyFont="1" applyAlignment="1">
      <alignment horizontal="center" vertical="top"/>
    </xf>
    <xf numFmtId="168" fontId="23" fillId="0" borderId="10" xfId="1" applyNumberFormat="1" applyFont="1" applyBorder="1" applyAlignment="1">
      <alignment horizontal="center" wrapText="1"/>
    </xf>
    <xf numFmtId="168" fontId="24" fillId="0" borderId="10" xfId="1" applyNumberFormat="1" applyFont="1" applyBorder="1" applyAlignment="1">
      <alignment horizontal="center" vertical="top"/>
    </xf>
    <xf numFmtId="167" fontId="24" fillId="0" borderId="10" xfId="0" applyNumberFormat="1" applyFont="1" applyBorder="1" applyAlignment="1">
      <alignment horizontal="center" vertical="top"/>
    </xf>
    <xf numFmtId="168" fontId="23" fillId="0" borderId="0" xfId="1" applyNumberFormat="1" applyFont="1" applyAlignment="1">
      <alignment horizontal="center"/>
    </xf>
    <xf numFmtId="0" fontId="23" fillId="0" borderId="0" xfId="0" applyFont="1" applyAlignment="1">
      <alignment horizontal="center" wrapText="1"/>
    </xf>
    <xf numFmtId="37" fontId="24" fillId="0" borderId="0" xfId="0" applyNumberFormat="1" applyFont="1" applyAlignment="1">
      <alignment horizontal="center" vertical="top"/>
    </xf>
    <xf numFmtId="0" fontId="24" fillId="0" borderId="0" xfId="0" applyFont="1" applyAlignment="1">
      <alignment horizontal="center" vertical="top" wrapText="1"/>
    </xf>
    <xf numFmtId="0" fontId="22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 wrapText="1"/>
    </xf>
    <xf numFmtId="0" fontId="23" fillId="0" borderId="0" xfId="0" applyFont="1" applyAlignment="1">
      <alignment horizontal="left"/>
    </xf>
    <xf numFmtId="37" fontId="24" fillId="0" borderId="10" xfId="0" applyNumberFormat="1" applyFont="1" applyBorder="1" applyAlignment="1">
      <alignment horizontal="right" vertical="top"/>
    </xf>
    <xf numFmtId="170" fontId="24" fillId="0" borderId="0" xfId="0" applyNumberFormat="1" applyFont="1" applyAlignment="1">
      <alignment horizontal="right" vertical="top"/>
    </xf>
    <xf numFmtId="3" fontId="23" fillId="0" borderId="0" xfId="0" applyNumberFormat="1" applyFont="1" applyAlignment="1">
      <alignment wrapText="1"/>
    </xf>
    <xf numFmtId="3" fontId="23" fillId="0" borderId="0" xfId="0" applyNumberFormat="1" applyFont="1" applyAlignment="1">
      <alignment horizontal="center" wrapText="1"/>
    </xf>
    <xf numFmtId="167" fontId="24" fillId="0" borderId="11" xfId="0" applyNumberFormat="1" applyFont="1" applyBorder="1" applyAlignment="1">
      <alignment horizontal="center" vertical="top"/>
    </xf>
    <xf numFmtId="37" fontId="24" fillId="0" borderId="10" xfId="0" applyNumberFormat="1" applyFont="1" applyBorder="1" applyAlignment="1">
      <alignment horizontal="center" vertical="top"/>
    </xf>
    <xf numFmtId="170" fontId="24" fillId="0" borderId="0" xfId="0" applyNumberFormat="1" applyFont="1" applyAlignment="1">
      <alignment horizontal="center" vertical="top"/>
    </xf>
    <xf numFmtId="168" fontId="23" fillId="0" borderId="0" xfId="1" applyNumberFormat="1" applyFont="1" applyFill="1" applyAlignment="1">
      <alignment horizontal="center" wrapText="1"/>
    </xf>
    <xf numFmtId="168" fontId="23" fillId="0" borderId="0" xfId="1" applyNumberFormat="1" applyFont="1" applyFill="1" applyAlignment="1">
      <alignment horizontal="center" vertical="top"/>
    </xf>
    <xf numFmtId="168" fontId="24" fillId="0" borderId="0" xfId="1" applyNumberFormat="1" applyFont="1" applyFill="1" applyAlignment="1">
      <alignment horizontal="center" vertical="top"/>
    </xf>
    <xf numFmtId="168" fontId="23" fillId="0" borderId="10" xfId="1" applyNumberFormat="1" applyFont="1" applyFill="1" applyBorder="1" applyAlignment="1">
      <alignment horizontal="center" wrapText="1"/>
    </xf>
    <xf numFmtId="168" fontId="23" fillId="0" borderId="10" xfId="1" applyNumberFormat="1" applyFont="1" applyFill="1" applyBorder="1" applyAlignment="1">
      <alignment horizontal="center" vertical="top"/>
    </xf>
    <xf numFmtId="168" fontId="24" fillId="0" borderId="10" xfId="1" applyNumberFormat="1" applyFont="1" applyFill="1" applyBorder="1" applyAlignment="1">
      <alignment horizontal="center" vertical="top"/>
    </xf>
    <xf numFmtId="168" fontId="23" fillId="0" borderId="0" xfId="1" applyNumberFormat="1" applyFont="1" applyFill="1" applyAlignment="1">
      <alignment horizontal="center"/>
    </xf>
    <xf numFmtId="168" fontId="23" fillId="0" borderId="11" xfId="1" applyNumberFormat="1" applyFont="1" applyFill="1" applyBorder="1" applyAlignment="1">
      <alignment horizontal="center" wrapText="1"/>
    </xf>
    <xf numFmtId="168" fontId="23" fillId="0" borderId="10" xfId="1" applyNumberFormat="1" applyFont="1" applyFill="1" applyBorder="1" applyAlignment="1">
      <alignment horizontal="center" vertical="center" wrapText="1"/>
    </xf>
    <xf numFmtId="168" fontId="23" fillId="0" borderId="10" xfId="1" applyNumberFormat="1" applyFont="1" applyFill="1" applyBorder="1" applyAlignment="1">
      <alignment horizontal="center" vertical="center"/>
    </xf>
    <xf numFmtId="168" fontId="24" fillId="0" borderId="10" xfId="1" applyNumberFormat="1" applyFont="1" applyFill="1" applyBorder="1" applyAlignment="1">
      <alignment horizontal="center" vertical="center"/>
    </xf>
    <xf numFmtId="169" fontId="23" fillId="0" borderId="0" xfId="1" applyNumberFormat="1" applyFont="1" applyFill="1" applyAlignment="1">
      <alignment horizontal="center" wrapText="1"/>
    </xf>
    <xf numFmtId="166" fontId="23" fillId="0" borderId="0" xfId="1" applyFont="1" applyFill="1" applyAlignment="1">
      <alignment horizontal="center" wrapText="1"/>
    </xf>
    <xf numFmtId="37" fontId="23" fillId="0" borderId="0" xfId="0" applyNumberFormat="1" applyFont="1" applyAlignment="1">
      <alignment horizontal="center" vertical="top"/>
    </xf>
    <xf numFmtId="166" fontId="23" fillId="0" borderId="0" xfId="1" applyFont="1"/>
    <xf numFmtId="166" fontId="23" fillId="0" borderId="0" xfId="1" applyFont="1" applyFill="1"/>
    <xf numFmtId="10" fontId="23" fillId="0" borderId="0" xfId="51" applyNumberFormat="1" applyFont="1" applyFill="1"/>
    <xf numFmtId="10" fontId="23" fillId="0" borderId="0" xfId="0" applyNumberFormat="1" applyFont="1"/>
    <xf numFmtId="10" fontId="23" fillId="0" borderId="0" xfId="51" applyNumberFormat="1" applyFont="1"/>
    <xf numFmtId="0" fontId="23" fillId="0" borderId="0" xfId="0" applyFont="1" applyAlignment="1">
      <alignment horizontal="left" vertical="center" wrapText="1"/>
    </xf>
    <xf numFmtId="168" fontId="23" fillId="0" borderId="0" xfId="1" applyNumberFormat="1" applyFont="1" applyFill="1" applyAlignment="1">
      <alignment horizontal="left" vertical="center"/>
    </xf>
    <xf numFmtId="166" fontId="23" fillId="0" borderId="0" xfId="1" applyFont="1" applyFill="1" applyAlignment="1">
      <alignment horizontal="left" vertical="center"/>
    </xf>
    <xf numFmtId="0" fontId="27" fillId="34" borderId="0" xfId="0" applyFont="1" applyFill="1" applyAlignment="1">
      <alignment horizontal="left" vertical="top" wrapText="1"/>
    </xf>
    <xf numFmtId="168" fontId="27" fillId="34" borderId="0" xfId="1" applyNumberFormat="1" applyFont="1" applyFill="1" applyAlignment="1">
      <alignment horizontal="center" wrapText="1"/>
    </xf>
    <xf numFmtId="166" fontId="27" fillId="34" borderId="0" xfId="1" applyFont="1" applyFill="1" applyAlignment="1">
      <alignment horizontal="center" wrapText="1"/>
    </xf>
    <xf numFmtId="170" fontId="28" fillId="34" borderId="0" xfId="0" applyNumberFormat="1" applyFont="1" applyFill="1" applyAlignment="1">
      <alignment horizontal="center" vertical="top"/>
    </xf>
    <xf numFmtId="167" fontId="28" fillId="34" borderId="0" xfId="0" applyNumberFormat="1" applyFont="1" applyFill="1" applyAlignment="1">
      <alignment horizontal="center" vertical="top"/>
    </xf>
    <xf numFmtId="0" fontId="22" fillId="34" borderId="0" xfId="0" applyFont="1" applyFill="1" applyAlignment="1">
      <alignment horizontal="center"/>
    </xf>
    <xf numFmtId="0" fontId="27" fillId="34" borderId="0" xfId="0" applyFont="1" applyFill="1" applyAlignment="1">
      <alignment horizontal="center"/>
    </xf>
    <xf numFmtId="166" fontId="27" fillId="34" borderId="0" xfId="1" applyFont="1" applyFill="1" applyAlignment="1">
      <alignment horizontal="center"/>
    </xf>
    <xf numFmtId="0" fontId="27" fillId="34" borderId="0" xfId="0" applyFont="1" applyFill="1" applyAlignment="1">
      <alignment horizontal="left"/>
    </xf>
    <xf numFmtId="0" fontId="23" fillId="0" borderId="0" xfId="0" applyFont="1" applyAlignment="1">
      <alignment horizontal="left" wrapText="1"/>
    </xf>
    <xf numFmtId="0" fontId="22" fillId="34" borderId="0" xfId="0" applyFont="1" applyFill="1" applyAlignment="1">
      <alignment horizontal="left"/>
    </xf>
    <xf numFmtId="168" fontId="27" fillId="34" borderId="0" xfId="1" applyNumberFormat="1" applyFont="1" applyFill="1"/>
    <xf numFmtId="0" fontId="22" fillId="0" borderId="0" xfId="0" applyFont="1" applyAlignment="1">
      <alignment horizontal="left"/>
    </xf>
    <xf numFmtId="168" fontId="22" fillId="0" borderId="0" xfId="1" applyNumberFormat="1" applyFont="1" applyAlignment="1"/>
    <xf numFmtId="0" fontId="23" fillId="0" borderId="0" xfId="0" applyFont="1" applyAlignment="1">
      <alignment horizontal="center" vertical="center"/>
    </xf>
    <xf numFmtId="3" fontId="22" fillId="34" borderId="0" xfId="0" applyNumberFormat="1" applyFont="1" applyFill="1" applyAlignment="1">
      <alignment horizontal="center"/>
    </xf>
    <xf numFmtId="0" fontId="22" fillId="0" borderId="0" xfId="0" applyFont="1" applyAlignment="1">
      <alignment horizontal="center"/>
    </xf>
    <xf numFmtId="168" fontId="22" fillId="0" borderId="0" xfId="1" applyNumberFormat="1" applyFont="1" applyAlignment="1">
      <alignment horizontal="center"/>
    </xf>
    <xf numFmtId="0" fontId="22" fillId="0" borderId="0" xfId="0" applyFont="1"/>
    <xf numFmtId="0" fontId="27" fillId="34" borderId="0" xfId="0" applyFont="1" applyFill="1" applyAlignment="1">
      <alignment horizontal="center" vertical="top" wrapText="1"/>
    </xf>
    <xf numFmtId="173" fontId="23" fillId="0" borderId="0" xfId="0" applyNumberFormat="1" applyFont="1" applyAlignment="1">
      <alignment horizontal="center" vertical="center" wrapText="1"/>
    </xf>
    <xf numFmtId="173" fontId="23" fillId="0" borderId="0" xfId="0" applyNumberFormat="1" applyFont="1" applyAlignment="1">
      <alignment horizontal="center" vertical="center"/>
    </xf>
    <xf numFmtId="173" fontId="24" fillId="0" borderId="0" xfId="0" applyNumberFormat="1" applyFont="1" applyAlignment="1">
      <alignment horizontal="center" vertical="center"/>
    </xf>
    <xf numFmtId="0" fontId="27" fillId="34" borderId="0" xfId="0" applyFont="1" applyFill="1" applyAlignment="1">
      <alignment vertical="top" wrapText="1"/>
    </xf>
    <xf numFmtId="173" fontId="24" fillId="0" borderId="0" xfId="0" applyNumberFormat="1" applyFont="1" applyAlignment="1">
      <alignment horizontal="center" vertical="center" wrapText="1"/>
    </xf>
    <xf numFmtId="174" fontId="27" fillId="34" borderId="0" xfId="1" applyNumberFormat="1" applyFont="1" applyFill="1" applyAlignment="1">
      <alignment horizontal="center" vertical="center" wrapText="1"/>
    </xf>
    <xf numFmtId="174" fontId="27" fillId="34" borderId="0" xfId="1" applyNumberFormat="1" applyFont="1" applyFill="1" applyAlignment="1">
      <alignment horizontal="center" vertical="center"/>
    </xf>
    <xf numFmtId="174" fontId="28" fillId="34" borderId="0" xfId="1" applyNumberFormat="1" applyFont="1" applyFill="1" applyAlignment="1">
      <alignment horizontal="center" vertical="center"/>
    </xf>
    <xf numFmtId="0" fontId="29" fillId="0" borderId="0" xfId="0" applyFont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7" fillId="34" borderId="0" xfId="0" applyFont="1" applyFill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/>
    </xf>
    <xf numFmtId="173" fontId="27" fillId="34" borderId="0" xfId="0" applyNumberFormat="1" applyFont="1" applyFill="1" applyAlignment="1">
      <alignment horizontal="center" vertical="center" wrapText="1"/>
    </xf>
    <xf numFmtId="173" fontId="27" fillId="34" borderId="0" xfId="0" applyNumberFormat="1" applyFont="1" applyFill="1" applyAlignment="1">
      <alignment horizontal="center" vertical="center"/>
    </xf>
    <xf numFmtId="173" fontId="28" fillId="34" borderId="0" xfId="0" applyNumberFormat="1" applyFont="1" applyFill="1" applyAlignment="1">
      <alignment horizontal="center" vertical="center"/>
    </xf>
    <xf numFmtId="168" fontId="23" fillId="0" borderId="0" xfId="1" applyNumberFormat="1" applyFont="1" applyBorder="1" applyAlignment="1">
      <alignment wrapText="1"/>
    </xf>
    <xf numFmtId="168" fontId="23" fillId="0" borderId="0" xfId="1" applyNumberFormat="1" applyFont="1" applyBorder="1" applyAlignment="1">
      <alignment horizontal="right" vertical="top"/>
    </xf>
    <xf numFmtId="168" fontId="24" fillId="0" borderId="0" xfId="1" applyNumberFormat="1" applyFont="1" applyBorder="1" applyAlignment="1">
      <alignment horizontal="right" vertical="top"/>
    </xf>
    <xf numFmtId="168" fontId="24" fillId="0" borderId="0" xfId="1" applyNumberFormat="1" applyFont="1" applyFill="1" applyBorder="1" applyAlignment="1">
      <alignment horizontal="right" vertical="top"/>
    </xf>
    <xf numFmtId="168" fontId="24" fillId="0" borderId="10" xfId="1" applyNumberFormat="1" applyFont="1" applyFill="1" applyBorder="1" applyAlignment="1">
      <alignment horizontal="right" vertical="top"/>
    </xf>
    <xf numFmtId="166" fontId="24" fillId="0" borderId="0" xfId="1" applyFont="1" applyAlignment="1">
      <alignment horizontal="right" vertical="top"/>
    </xf>
    <xf numFmtId="168" fontId="27" fillId="34" borderId="0" xfId="1" applyNumberFormat="1" applyFont="1" applyFill="1" applyAlignment="1">
      <alignment wrapText="1"/>
    </xf>
    <xf numFmtId="168" fontId="28" fillId="34" borderId="0" xfId="1" applyNumberFormat="1" applyFont="1" applyFill="1" applyAlignment="1">
      <alignment horizontal="right" vertical="top"/>
    </xf>
    <xf numFmtId="169" fontId="23" fillId="0" borderId="0" xfId="1" applyNumberFormat="1" applyFont="1"/>
    <xf numFmtId="166" fontId="28" fillId="34" borderId="0" xfId="1" applyFont="1" applyFill="1" applyAlignment="1">
      <alignment horizontal="center" vertical="top"/>
    </xf>
    <xf numFmtId="3" fontId="23" fillId="0" borderId="0" xfId="0" applyNumberFormat="1" applyFont="1" applyAlignment="1">
      <alignment horizontal="left" wrapText="1"/>
    </xf>
    <xf numFmtId="171" fontId="23" fillId="0" borderId="0" xfId="0" applyNumberFormat="1" applyFont="1" applyAlignment="1">
      <alignment horizontal="left" vertical="top"/>
    </xf>
    <xf numFmtId="171" fontId="24" fillId="0" borderId="0" xfId="0" applyNumberFormat="1" applyFont="1" applyAlignment="1">
      <alignment horizontal="left" vertical="top"/>
    </xf>
    <xf numFmtId="37" fontId="24" fillId="0" borderId="0" xfId="0" applyNumberFormat="1" applyFont="1" applyAlignment="1">
      <alignment horizontal="left" vertical="top"/>
    </xf>
    <xf numFmtId="168" fontId="24" fillId="0" borderId="0" xfId="1" applyNumberFormat="1" applyFont="1" applyFill="1" applyAlignment="1">
      <alignment horizontal="left" vertical="top"/>
    </xf>
    <xf numFmtId="3" fontId="22" fillId="0" borderId="0" xfId="0" applyNumberFormat="1" applyFont="1" applyAlignment="1">
      <alignment horizontal="left" wrapText="1"/>
    </xf>
    <xf numFmtId="37" fontId="22" fillId="0" borderId="0" xfId="0" applyNumberFormat="1" applyFont="1" applyAlignment="1">
      <alignment horizontal="left" vertical="top"/>
    </xf>
    <xf numFmtId="171" fontId="25" fillId="0" borderId="0" xfId="0" applyNumberFormat="1" applyFont="1" applyAlignment="1">
      <alignment horizontal="left" vertical="top"/>
    </xf>
    <xf numFmtId="168" fontId="25" fillId="0" borderId="0" xfId="1" applyNumberFormat="1" applyFont="1" applyFill="1" applyAlignment="1">
      <alignment horizontal="left" vertical="top"/>
    </xf>
    <xf numFmtId="37" fontId="25" fillId="0" borderId="0" xfId="0" applyNumberFormat="1" applyFont="1" applyAlignment="1">
      <alignment horizontal="left" vertical="top"/>
    </xf>
    <xf numFmtId="166" fontId="23" fillId="0" borderId="0" xfId="1" applyFont="1" applyAlignment="1">
      <alignment horizontal="center"/>
    </xf>
    <xf numFmtId="166" fontId="23" fillId="0" borderId="0" xfId="0" applyNumberFormat="1" applyFont="1" applyAlignment="1">
      <alignment horizontal="center"/>
    </xf>
    <xf numFmtId="166" fontId="27" fillId="34" borderId="0" xfId="0" applyNumberFormat="1" applyFont="1" applyFill="1" applyAlignment="1">
      <alignment horizontal="center"/>
    </xf>
    <xf numFmtId="164" fontId="23" fillId="0" borderId="0" xfId="0" applyNumberFormat="1" applyFont="1" applyAlignment="1">
      <alignment wrapText="1"/>
    </xf>
    <xf numFmtId="168" fontId="23" fillId="0" borderId="0" xfId="1" applyNumberFormat="1" applyFont="1" applyFill="1" applyAlignment="1">
      <alignment wrapText="1"/>
    </xf>
    <xf numFmtId="0" fontId="24" fillId="0" borderId="0" xfId="0" applyFont="1" applyAlignment="1">
      <alignment horizontal="left" vertical="top" wrapText="1"/>
    </xf>
    <xf numFmtId="164" fontId="27" fillId="34" borderId="0" xfId="0" applyNumberFormat="1" applyFont="1" applyFill="1" applyAlignment="1">
      <alignment wrapText="1"/>
    </xf>
    <xf numFmtId="167" fontId="28" fillId="34" borderId="0" xfId="0" applyNumberFormat="1" applyFont="1" applyFill="1" applyAlignment="1">
      <alignment horizontal="right" vertical="top"/>
    </xf>
    <xf numFmtId="165" fontId="23" fillId="0" borderId="0" xfId="0" applyNumberFormat="1" applyFont="1" applyAlignment="1">
      <alignment wrapText="1"/>
    </xf>
    <xf numFmtId="39" fontId="24" fillId="0" borderId="0" xfId="0" applyNumberFormat="1" applyFont="1" applyAlignment="1">
      <alignment horizontal="right" vertical="top"/>
    </xf>
    <xf numFmtId="165" fontId="27" fillId="34" borderId="0" xfId="0" applyNumberFormat="1" applyFont="1" applyFill="1" applyAlignment="1">
      <alignment horizontal="center" wrapText="1"/>
    </xf>
    <xf numFmtId="165" fontId="22" fillId="0" borderId="0" xfId="0" applyNumberFormat="1" applyFont="1" applyAlignment="1">
      <alignment wrapText="1"/>
    </xf>
    <xf numFmtId="170" fontId="25" fillId="0" borderId="0" xfId="0" applyNumberFormat="1" applyFont="1" applyAlignment="1">
      <alignment horizontal="right" vertical="top"/>
    </xf>
    <xf numFmtId="172" fontId="25" fillId="0" borderId="0" xfId="0" applyNumberFormat="1" applyFont="1" applyAlignment="1">
      <alignment horizontal="right" vertical="top"/>
    </xf>
    <xf numFmtId="0" fontId="26" fillId="33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6" fontId="0" fillId="0" borderId="0" xfId="0" applyNumberFormat="1"/>
  </cellXfs>
  <cellStyles count="52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60% - Énfasis1 2" xfId="45" xr:uid="{BDBFF958-7134-4FAF-BE60-998AF056B451}"/>
    <cellStyle name="60% - Énfasis2 2" xfId="46" xr:uid="{B6D47C6C-0D4D-4BF9-B3DD-7D43B75704FF}"/>
    <cellStyle name="60% - Énfasis3 2" xfId="47" xr:uid="{8C432A0C-BC24-41F4-AA21-3565C4A88054}"/>
    <cellStyle name="60% - Énfasis4 2" xfId="48" xr:uid="{20D660CE-1769-4DEE-8B36-BF19C569C8DB}"/>
    <cellStyle name="60% - Énfasis5 2" xfId="49" xr:uid="{B0F4F50C-BEC2-4B07-A365-6677C395D1A4}"/>
    <cellStyle name="60% - Énfasis6 2" xfId="50" xr:uid="{10BF54D5-0952-440D-885F-47E41084AA63}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eutral 2" xfId="44" xr:uid="{5DEAFE14-8852-47B4-B246-01F227F3D6DD}"/>
    <cellStyle name="Normal" xfId="0" builtinId="0"/>
    <cellStyle name="Note" xfId="16" builtinId="10" customBuiltin="1"/>
    <cellStyle name="Output" xfId="11" builtinId="21" customBuiltin="1"/>
    <cellStyle name="Percent" xfId="51" builtinId="5"/>
    <cellStyle name="Title" xfId="2" builtinId="15" customBuiltin="1"/>
    <cellStyle name="Título 4" xfId="43" xr:uid="{C9827EE5-14DF-42E7-B3C5-4861D91CDE7B}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65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6C8FA9-5052-4179-A76C-66B5FB3C95D6}">
  <sheetPr>
    <tabColor theme="4" tint="0.79998168889431442"/>
  </sheetPr>
  <dimension ref="A1:O27"/>
  <sheetViews>
    <sheetView zoomScale="85" zoomScaleNormal="85" workbookViewId="0">
      <selection activeCell="O25" sqref="O25"/>
    </sheetView>
  </sheetViews>
  <sheetFormatPr defaultColWidth="11.42578125" defaultRowHeight="15"/>
  <cols>
    <col min="1" max="1" width="41.28515625" style="35" customWidth="1"/>
    <col min="2" max="4" width="11.5703125" style="21" bestFit="1" customWidth="1"/>
    <col min="5" max="6" width="12" style="21" bestFit="1" customWidth="1"/>
    <col min="7" max="12" width="13" style="21" bestFit="1" customWidth="1"/>
    <col min="13" max="14" width="11.42578125" style="21"/>
  </cols>
  <sheetData>
    <row r="1" spans="1:14" ht="15" customHeight="1">
      <c r="A1" s="135" t="s">
        <v>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>
      <c r="A2" s="32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33" t="s">
        <v>2</v>
      </c>
      <c r="B3" s="43">
        <v>30792</v>
      </c>
      <c r="C3" s="43">
        <v>42000</v>
      </c>
      <c r="D3" s="43">
        <v>51733</v>
      </c>
      <c r="E3" s="44">
        <v>60903</v>
      </c>
      <c r="F3" s="44">
        <v>70080</v>
      </c>
      <c r="G3" s="44">
        <v>79268</v>
      </c>
      <c r="H3" s="45">
        <v>94665</v>
      </c>
      <c r="I3" s="45">
        <v>118573</v>
      </c>
      <c r="J3" s="45">
        <v>141915</v>
      </c>
      <c r="K3" s="45">
        <v>160408</v>
      </c>
      <c r="L3" s="45">
        <v>215915</v>
      </c>
      <c r="M3" s="24">
        <v>241787</v>
      </c>
      <c r="N3" s="24">
        <v>242901</v>
      </c>
    </row>
    <row r="4" spans="1:14">
      <c r="A4" s="33" t="s">
        <v>3</v>
      </c>
      <c r="B4" s="46">
        <v>3412</v>
      </c>
      <c r="C4" s="46">
        <v>6077</v>
      </c>
      <c r="D4" s="46">
        <v>9360</v>
      </c>
      <c r="E4" s="47">
        <v>13549</v>
      </c>
      <c r="F4" s="47">
        <v>18908</v>
      </c>
      <c r="G4" s="47">
        <v>27738</v>
      </c>
      <c r="H4" s="48">
        <v>41322</v>
      </c>
      <c r="I4" s="48">
        <v>59293</v>
      </c>
      <c r="J4" s="48">
        <v>90972</v>
      </c>
      <c r="K4" s="48">
        <v>120114</v>
      </c>
      <c r="L4" s="48">
        <v>170149</v>
      </c>
      <c r="M4" s="27">
        <v>228035</v>
      </c>
      <c r="N4" s="27">
        <v>271082</v>
      </c>
    </row>
    <row r="5" spans="1:14">
      <c r="A5" s="33" t="s">
        <v>4</v>
      </c>
      <c r="B5" s="43">
        <f t="shared" ref="B5:N5" si="0">+B3+B4</f>
        <v>34204</v>
      </c>
      <c r="C5" s="43">
        <f t="shared" si="0"/>
        <v>48077</v>
      </c>
      <c r="D5" s="43">
        <f t="shared" si="0"/>
        <v>61093</v>
      </c>
      <c r="E5" s="43">
        <f t="shared" si="0"/>
        <v>74452</v>
      </c>
      <c r="F5" s="43">
        <f t="shared" si="0"/>
        <v>88988</v>
      </c>
      <c r="G5" s="43">
        <f t="shared" si="0"/>
        <v>107006</v>
      </c>
      <c r="H5" s="43">
        <f t="shared" si="0"/>
        <v>135987</v>
      </c>
      <c r="I5" s="43">
        <f t="shared" si="0"/>
        <v>177866</v>
      </c>
      <c r="J5" s="43">
        <f t="shared" si="0"/>
        <v>232887</v>
      </c>
      <c r="K5" s="43">
        <f t="shared" si="0"/>
        <v>280522</v>
      </c>
      <c r="L5" s="43">
        <f t="shared" si="0"/>
        <v>386064</v>
      </c>
      <c r="M5" s="43">
        <f t="shared" si="0"/>
        <v>469822</v>
      </c>
      <c r="N5" s="43">
        <f t="shared" si="0"/>
        <v>513983</v>
      </c>
    </row>
    <row r="6" spans="1:14">
      <c r="A6" s="34" t="s">
        <v>5</v>
      </c>
      <c r="B6" s="43"/>
      <c r="C6" s="43"/>
      <c r="D6" s="43"/>
      <c r="E6" s="49"/>
      <c r="F6" s="49"/>
      <c r="G6" s="49"/>
      <c r="H6" s="49"/>
      <c r="I6" s="49"/>
      <c r="J6" s="45"/>
      <c r="K6" s="49"/>
      <c r="L6" s="49"/>
    </row>
    <row r="7" spans="1:14">
      <c r="A7" s="33" t="s">
        <v>6</v>
      </c>
      <c r="B7" s="43">
        <v>26561</v>
      </c>
      <c r="C7" s="43">
        <v>37288</v>
      </c>
      <c r="D7" s="43">
        <v>45971</v>
      </c>
      <c r="E7" s="44">
        <v>54181</v>
      </c>
      <c r="F7" s="44">
        <v>62752</v>
      </c>
      <c r="G7" s="44">
        <v>71651</v>
      </c>
      <c r="H7" s="45">
        <v>88265</v>
      </c>
      <c r="I7" s="45">
        <v>111934</v>
      </c>
      <c r="J7" s="45">
        <v>139156</v>
      </c>
      <c r="K7" s="45">
        <v>165536</v>
      </c>
      <c r="L7" s="45">
        <v>233307</v>
      </c>
      <c r="M7" s="43">
        <v>272344</v>
      </c>
      <c r="N7" s="43">
        <v>288831</v>
      </c>
    </row>
    <row r="8" spans="1:14">
      <c r="A8" s="33" t="s">
        <v>7</v>
      </c>
      <c r="B8" s="43">
        <v>2898</v>
      </c>
      <c r="C8" s="43">
        <v>4576</v>
      </c>
      <c r="D8" s="43">
        <v>6419</v>
      </c>
      <c r="E8" s="44">
        <v>8585</v>
      </c>
      <c r="F8" s="44">
        <v>10766</v>
      </c>
      <c r="G8" s="44">
        <v>13410</v>
      </c>
      <c r="H8" s="45">
        <v>17619</v>
      </c>
      <c r="I8" s="45">
        <v>25249</v>
      </c>
      <c r="J8" s="45">
        <v>34027</v>
      </c>
      <c r="K8" s="45">
        <v>40232</v>
      </c>
      <c r="L8" s="45">
        <v>58517</v>
      </c>
      <c r="M8" s="43">
        <v>75111</v>
      </c>
      <c r="N8" s="43">
        <v>84299</v>
      </c>
    </row>
    <row r="9" spans="1:14">
      <c r="A9" s="33" t="s">
        <v>8</v>
      </c>
      <c r="B9" s="43">
        <v>1029</v>
      </c>
      <c r="C9" s="43">
        <v>1630</v>
      </c>
      <c r="D9" s="43">
        <v>2408</v>
      </c>
      <c r="E9" s="44">
        <v>3133</v>
      </c>
      <c r="F9" s="44">
        <v>4332</v>
      </c>
      <c r="G9" s="44">
        <v>5254</v>
      </c>
      <c r="H9" s="45">
        <v>7233</v>
      </c>
      <c r="I9" s="45">
        <v>10069</v>
      </c>
      <c r="J9" s="45">
        <v>13814</v>
      </c>
      <c r="K9" s="45">
        <v>35931</v>
      </c>
      <c r="L9" s="45">
        <v>42740</v>
      </c>
      <c r="M9" s="43">
        <v>56052</v>
      </c>
      <c r="N9" s="43">
        <v>73213</v>
      </c>
    </row>
    <row r="10" spans="1:14">
      <c r="A10" s="33" t="s">
        <v>9</v>
      </c>
      <c r="B10" s="43">
        <v>1734</v>
      </c>
      <c r="C10" s="43">
        <v>2909</v>
      </c>
      <c r="D10" s="43">
        <v>4564</v>
      </c>
      <c r="E10" s="44">
        <v>6565</v>
      </c>
      <c r="F10" s="44">
        <v>9275</v>
      </c>
      <c r="G10" s="44">
        <v>12540</v>
      </c>
      <c r="H10" s="45">
        <v>16085</v>
      </c>
      <c r="I10" s="45">
        <v>22620</v>
      </c>
      <c r="J10" s="45">
        <v>28837</v>
      </c>
      <c r="K10" s="45">
        <v>18878</v>
      </c>
      <c r="L10" s="45">
        <v>22008</v>
      </c>
      <c r="M10" s="43">
        <v>32551</v>
      </c>
      <c r="N10" s="43">
        <v>42238</v>
      </c>
    </row>
    <row r="11" spans="1:14">
      <c r="A11" s="33" t="s">
        <v>10</v>
      </c>
      <c r="B11" s="43">
        <v>470</v>
      </c>
      <c r="C11" s="43">
        <v>658</v>
      </c>
      <c r="D11" s="43">
        <v>896</v>
      </c>
      <c r="E11" s="44">
        <v>1129</v>
      </c>
      <c r="F11" s="44">
        <v>1552</v>
      </c>
      <c r="G11" s="44">
        <v>1747</v>
      </c>
      <c r="H11" s="45">
        <v>2432</v>
      </c>
      <c r="I11" s="45">
        <v>3674</v>
      </c>
      <c r="J11" s="45">
        <v>4336</v>
      </c>
      <c r="K11" s="45">
        <v>5203</v>
      </c>
      <c r="L11" s="45">
        <v>6668</v>
      </c>
      <c r="M11" s="43">
        <v>8823</v>
      </c>
      <c r="N11" s="43">
        <v>11891</v>
      </c>
    </row>
    <row r="12" spans="1:14">
      <c r="A12" s="33" t="s">
        <v>11</v>
      </c>
      <c r="B12" s="46">
        <v>106</v>
      </c>
      <c r="C12" s="46">
        <v>154</v>
      </c>
      <c r="D12" s="46">
        <v>159</v>
      </c>
      <c r="E12" s="47">
        <v>114</v>
      </c>
      <c r="F12" s="47">
        <v>133</v>
      </c>
      <c r="G12" s="47">
        <v>171</v>
      </c>
      <c r="H12" s="48">
        <v>167</v>
      </c>
      <c r="I12" s="48">
        <v>214</v>
      </c>
      <c r="J12" s="48">
        <v>296</v>
      </c>
      <c r="K12" s="48">
        <v>201</v>
      </c>
      <c r="L12" s="48">
        <v>-75</v>
      </c>
      <c r="M12" s="43">
        <v>62</v>
      </c>
      <c r="N12" s="43">
        <v>1263</v>
      </c>
    </row>
    <row r="13" spans="1:14">
      <c r="A13" s="33" t="s">
        <v>12</v>
      </c>
      <c r="B13" s="50">
        <f t="shared" ref="B13:N13" si="1">+SUM(B7:B12)</f>
        <v>32798</v>
      </c>
      <c r="C13" s="50">
        <f t="shared" si="1"/>
        <v>47215</v>
      </c>
      <c r="D13" s="50">
        <f t="shared" si="1"/>
        <v>60417</v>
      </c>
      <c r="E13" s="50">
        <f t="shared" si="1"/>
        <v>73707</v>
      </c>
      <c r="F13" s="50">
        <f t="shared" si="1"/>
        <v>88810</v>
      </c>
      <c r="G13" s="50">
        <f t="shared" si="1"/>
        <v>104773</v>
      </c>
      <c r="H13" s="50">
        <f t="shared" si="1"/>
        <v>131801</v>
      </c>
      <c r="I13" s="50">
        <f t="shared" si="1"/>
        <v>173760</v>
      </c>
      <c r="J13" s="50">
        <f t="shared" si="1"/>
        <v>220466</v>
      </c>
      <c r="K13" s="50">
        <f t="shared" si="1"/>
        <v>265981</v>
      </c>
      <c r="L13" s="50">
        <f t="shared" si="1"/>
        <v>363165</v>
      </c>
      <c r="M13" s="50">
        <f t="shared" si="1"/>
        <v>444943</v>
      </c>
      <c r="N13" s="50">
        <f t="shared" si="1"/>
        <v>501735</v>
      </c>
    </row>
    <row r="14" spans="1:14">
      <c r="A14" s="33" t="s">
        <v>13</v>
      </c>
      <c r="B14" s="43">
        <f t="shared" ref="B14:N14" si="2">+B5-B13</f>
        <v>1406</v>
      </c>
      <c r="C14" s="43">
        <f t="shared" si="2"/>
        <v>862</v>
      </c>
      <c r="D14" s="43">
        <f t="shared" si="2"/>
        <v>676</v>
      </c>
      <c r="E14" s="43">
        <f t="shared" si="2"/>
        <v>745</v>
      </c>
      <c r="F14" s="43">
        <f t="shared" si="2"/>
        <v>178</v>
      </c>
      <c r="G14" s="43">
        <f t="shared" si="2"/>
        <v>2233</v>
      </c>
      <c r="H14" s="43">
        <f t="shared" si="2"/>
        <v>4186</v>
      </c>
      <c r="I14" s="43">
        <f t="shared" si="2"/>
        <v>4106</v>
      </c>
      <c r="J14" s="43">
        <f t="shared" si="2"/>
        <v>12421</v>
      </c>
      <c r="K14" s="43">
        <f t="shared" si="2"/>
        <v>14541</v>
      </c>
      <c r="L14" s="43">
        <f t="shared" si="2"/>
        <v>22899</v>
      </c>
      <c r="M14" s="43">
        <f t="shared" si="2"/>
        <v>24879</v>
      </c>
      <c r="N14" s="43">
        <f t="shared" si="2"/>
        <v>12248</v>
      </c>
    </row>
    <row r="15" spans="1:14">
      <c r="A15" s="33" t="s">
        <v>14</v>
      </c>
      <c r="B15" s="43">
        <v>51</v>
      </c>
      <c r="C15" s="43">
        <v>61</v>
      </c>
      <c r="D15" s="43">
        <v>40</v>
      </c>
      <c r="E15" s="44">
        <v>38</v>
      </c>
      <c r="F15" s="44">
        <v>39</v>
      </c>
      <c r="G15" s="44">
        <v>50</v>
      </c>
      <c r="H15" s="45">
        <v>100</v>
      </c>
      <c r="I15" s="45">
        <v>202</v>
      </c>
      <c r="J15" s="45">
        <v>440</v>
      </c>
      <c r="K15" s="45">
        <v>832</v>
      </c>
      <c r="L15" s="45">
        <v>555</v>
      </c>
      <c r="M15" s="43">
        <v>448</v>
      </c>
      <c r="N15" s="43">
        <v>989</v>
      </c>
    </row>
    <row r="16" spans="1:14">
      <c r="A16" s="33" t="s">
        <v>15</v>
      </c>
      <c r="B16" s="43">
        <v>-39</v>
      </c>
      <c r="C16" s="43">
        <v>-65</v>
      </c>
      <c r="D16" s="43">
        <v>-92</v>
      </c>
      <c r="E16" s="44">
        <v>-141</v>
      </c>
      <c r="F16" s="44">
        <v>-210</v>
      </c>
      <c r="G16" s="44">
        <v>-459</v>
      </c>
      <c r="H16" s="45">
        <v>-484</v>
      </c>
      <c r="I16" s="45">
        <v>-848</v>
      </c>
      <c r="J16" s="45">
        <v>-1417</v>
      </c>
      <c r="K16" s="45">
        <v>-1600</v>
      </c>
      <c r="L16" s="45">
        <v>-1647</v>
      </c>
      <c r="M16" s="43">
        <v>-1809</v>
      </c>
      <c r="N16" s="43">
        <v>-2367</v>
      </c>
    </row>
    <row r="17" spans="1:15">
      <c r="A17" s="33" t="s">
        <v>16</v>
      </c>
      <c r="B17" s="46">
        <v>79</v>
      </c>
      <c r="C17" s="46">
        <v>76</v>
      </c>
      <c r="D17" s="46">
        <v>-80</v>
      </c>
      <c r="E17" s="47">
        <v>-136</v>
      </c>
      <c r="F17" s="47">
        <v>-118</v>
      </c>
      <c r="G17" s="47">
        <v>-256</v>
      </c>
      <c r="H17" s="48">
        <v>90</v>
      </c>
      <c r="I17" s="48">
        <v>346</v>
      </c>
      <c r="J17" s="48">
        <v>-183</v>
      </c>
      <c r="K17" s="48">
        <v>203</v>
      </c>
      <c r="L17" s="48">
        <v>2371</v>
      </c>
      <c r="M17" s="46">
        <v>14633</v>
      </c>
      <c r="N17" s="46">
        <v>-16806</v>
      </c>
    </row>
    <row r="18" spans="1:15">
      <c r="A18" s="33" t="s">
        <v>17</v>
      </c>
      <c r="B18" s="43">
        <f t="shared" ref="B18:N18" si="3">+B15+B16+B17</f>
        <v>91</v>
      </c>
      <c r="C18" s="43">
        <f t="shared" si="3"/>
        <v>72</v>
      </c>
      <c r="D18" s="43">
        <f t="shared" si="3"/>
        <v>-132</v>
      </c>
      <c r="E18" s="43">
        <f t="shared" si="3"/>
        <v>-239</v>
      </c>
      <c r="F18" s="43">
        <f t="shared" si="3"/>
        <v>-289</v>
      </c>
      <c r="G18" s="43">
        <f t="shared" si="3"/>
        <v>-665</v>
      </c>
      <c r="H18" s="43">
        <f t="shared" si="3"/>
        <v>-294</v>
      </c>
      <c r="I18" s="43">
        <f t="shared" si="3"/>
        <v>-300</v>
      </c>
      <c r="J18" s="43">
        <f t="shared" si="3"/>
        <v>-1160</v>
      </c>
      <c r="K18" s="43">
        <f t="shared" si="3"/>
        <v>-565</v>
      </c>
      <c r="L18" s="43">
        <f t="shared" si="3"/>
        <v>1279</v>
      </c>
      <c r="M18" s="43">
        <f t="shared" si="3"/>
        <v>13272</v>
      </c>
      <c r="N18" s="43">
        <f t="shared" si="3"/>
        <v>-18184</v>
      </c>
    </row>
    <row r="19" spans="1:15">
      <c r="A19" s="33" t="s">
        <v>18</v>
      </c>
      <c r="B19" s="43">
        <f>+B14+B18</f>
        <v>1497</v>
      </c>
      <c r="C19" s="43">
        <f>+C14+C18</f>
        <v>934</v>
      </c>
      <c r="D19" s="43">
        <f>+D14+D18</f>
        <v>544</v>
      </c>
      <c r="E19" s="43">
        <f>+E14+E18</f>
        <v>506</v>
      </c>
      <c r="F19" s="43">
        <f>+F14+F18</f>
        <v>-111</v>
      </c>
      <c r="G19" s="43">
        <f t="shared" ref="G19:N19" si="4">+G14+G18</f>
        <v>1568</v>
      </c>
      <c r="H19" s="43">
        <f t="shared" si="4"/>
        <v>3892</v>
      </c>
      <c r="I19" s="43">
        <f t="shared" si="4"/>
        <v>3806</v>
      </c>
      <c r="J19" s="43">
        <f t="shared" si="4"/>
        <v>11261</v>
      </c>
      <c r="K19" s="43">
        <f t="shared" si="4"/>
        <v>13976</v>
      </c>
      <c r="L19" s="43">
        <f t="shared" si="4"/>
        <v>24178</v>
      </c>
      <c r="M19" s="43">
        <f t="shared" si="4"/>
        <v>38151</v>
      </c>
      <c r="N19" s="43">
        <f t="shared" si="4"/>
        <v>-5936</v>
      </c>
    </row>
    <row r="20" spans="1:15">
      <c r="A20" s="33" t="s">
        <v>19</v>
      </c>
      <c r="B20" s="43">
        <v>-352</v>
      </c>
      <c r="C20" s="43">
        <v>-291</v>
      </c>
      <c r="D20" s="43">
        <v>-428</v>
      </c>
      <c r="E20" s="44">
        <v>-161</v>
      </c>
      <c r="F20" s="44">
        <v>-167</v>
      </c>
      <c r="G20" s="44">
        <v>-950</v>
      </c>
      <c r="H20" s="45">
        <v>-1425</v>
      </c>
      <c r="I20" s="45">
        <v>-769</v>
      </c>
      <c r="J20" s="45">
        <v>-1197</v>
      </c>
      <c r="K20" s="45">
        <v>-2374</v>
      </c>
      <c r="L20" s="45">
        <v>-2863</v>
      </c>
      <c r="M20" s="43">
        <v>-4791</v>
      </c>
      <c r="N20" s="43">
        <v>3217</v>
      </c>
    </row>
    <row r="21" spans="1:15" ht="30">
      <c r="A21" s="33" t="s">
        <v>20</v>
      </c>
      <c r="B21" s="51">
        <v>7</v>
      </c>
      <c r="C21" s="51">
        <v>-12</v>
      </c>
      <c r="D21" s="51">
        <v>-155</v>
      </c>
      <c r="E21" s="52">
        <v>-71</v>
      </c>
      <c r="F21" s="52">
        <v>37</v>
      </c>
      <c r="G21" s="52">
        <v>-22</v>
      </c>
      <c r="H21" s="53">
        <v>-96</v>
      </c>
      <c r="I21" s="53">
        <v>-4</v>
      </c>
      <c r="J21" s="53">
        <v>9</v>
      </c>
      <c r="K21" s="53">
        <v>-14</v>
      </c>
      <c r="L21" s="53">
        <v>16</v>
      </c>
      <c r="M21" s="51">
        <v>4</v>
      </c>
      <c r="N21" s="51">
        <v>-3</v>
      </c>
    </row>
    <row r="22" spans="1:15">
      <c r="A22" s="65" t="s">
        <v>21</v>
      </c>
      <c r="B22" s="66">
        <f t="shared" ref="B22:N22" si="5">+B19+B20+B21</f>
        <v>1152</v>
      </c>
      <c r="C22" s="66">
        <f t="shared" si="5"/>
        <v>631</v>
      </c>
      <c r="D22" s="66">
        <f t="shared" si="5"/>
        <v>-39</v>
      </c>
      <c r="E22" s="66">
        <f t="shared" si="5"/>
        <v>274</v>
      </c>
      <c r="F22" s="66">
        <f t="shared" si="5"/>
        <v>-241</v>
      </c>
      <c r="G22" s="66">
        <f t="shared" si="5"/>
        <v>596</v>
      </c>
      <c r="H22" s="66">
        <f t="shared" si="5"/>
        <v>2371</v>
      </c>
      <c r="I22" s="66">
        <f t="shared" si="5"/>
        <v>3033</v>
      </c>
      <c r="J22" s="66">
        <f t="shared" si="5"/>
        <v>10073</v>
      </c>
      <c r="K22" s="66">
        <f t="shared" si="5"/>
        <v>11588</v>
      </c>
      <c r="L22" s="66">
        <f t="shared" si="5"/>
        <v>21331</v>
      </c>
      <c r="M22" s="66">
        <f t="shared" si="5"/>
        <v>33364</v>
      </c>
      <c r="N22" s="66">
        <f t="shared" si="5"/>
        <v>-2722</v>
      </c>
    </row>
    <row r="23" spans="1:15">
      <c r="A23" s="33" t="s">
        <v>22</v>
      </c>
      <c r="B23" s="54">
        <f>+B22/B26</f>
        <v>2.5771812080536911</v>
      </c>
      <c r="C23" s="54">
        <f>+C22/C26</f>
        <v>1.3929359823399559</v>
      </c>
      <c r="D23" s="55">
        <f>+D22/D26</f>
        <v>-8.6092715231788075E-2</v>
      </c>
      <c r="E23" s="55">
        <f>+E22/E26</f>
        <v>0.59956236323851209</v>
      </c>
      <c r="F23" s="55">
        <f>+F22/F26</f>
        <v>-0.52164502164502169</v>
      </c>
      <c r="G23" s="55">
        <f t="shared" ref="G23:N23" si="6">+G22/G26</f>
        <v>1.2762312633832977</v>
      </c>
      <c r="H23" s="55">
        <f t="shared" si="6"/>
        <v>5.0021097046413505</v>
      </c>
      <c r="I23" s="55">
        <f t="shared" si="6"/>
        <v>6.3187499999999996</v>
      </c>
      <c r="J23" s="55">
        <f t="shared" si="6"/>
        <v>20.683778234086244</v>
      </c>
      <c r="K23" s="55">
        <f t="shared" si="6"/>
        <v>23.457489878542511</v>
      </c>
      <c r="L23" s="55">
        <f t="shared" si="6"/>
        <v>2.1320339830084958</v>
      </c>
      <c r="M23" s="55">
        <f t="shared" si="6"/>
        <v>3.2978155579717305</v>
      </c>
      <c r="N23" s="55">
        <f t="shared" si="6"/>
        <v>-0.2671508489547551</v>
      </c>
    </row>
    <row r="24" spans="1:15">
      <c r="A24" s="65" t="s">
        <v>23</v>
      </c>
      <c r="B24" s="67">
        <f>+B22/B27</f>
        <v>2.5263157894736841</v>
      </c>
      <c r="C24" s="67">
        <f t="shared" ref="C24:N24" si="7">+C22/C27</f>
        <v>1.3687635574837311</v>
      </c>
      <c r="D24" s="67">
        <f t="shared" si="7"/>
        <v>-8.6092715231788075E-2</v>
      </c>
      <c r="E24" s="67">
        <f t="shared" si="7"/>
        <v>0.58924731182795698</v>
      </c>
      <c r="F24" s="67">
        <f t="shared" si="7"/>
        <v>-0.52164502164502169</v>
      </c>
      <c r="G24" s="67">
        <f t="shared" si="7"/>
        <v>1.249475890985325</v>
      </c>
      <c r="H24" s="67">
        <f t="shared" si="7"/>
        <v>4.8987603305785123</v>
      </c>
      <c r="I24" s="67">
        <f t="shared" si="7"/>
        <v>6.1521298174442194</v>
      </c>
      <c r="J24" s="67">
        <f t="shared" si="7"/>
        <v>20.146000000000001</v>
      </c>
      <c r="K24" s="67">
        <f t="shared" si="7"/>
        <v>22.99206349206349</v>
      </c>
      <c r="L24" s="67">
        <f t="shared" si="7"/>
        <v>2.0916846440478527</v>
      </c>
      <c r="M24" s="67">
        <f t="shared" si="7"/>
        <v>3.2404817404817403</v>
      </c>
      <c r="N24" s="67">
        <f t="shared" si="7"/>
        <v>-0.2671508489547551</v>
      </c>
      <c r="O24" s="137"/>
    </row>
    <row r="25" spans="1:15">
      <c r="A25" s="33" t="s">
        <v>24</v>
      </c>
      <c r="B25" s="29"/>
      <c r="C25" s="29"/>
      <c r="D25" s="29"/>
      <c r="J25" s="30"/>
      <c r="M25" s="31" t="s">
        <v>25</v>
      </c>
      <c r="N25" s="31" t="s">
        <v>25</v>
      </c>
    </row>
    <row r="26" spans="1:15">
      <c r="A26" s="33" t="s">
        <v>26</v>
      </c>
      <c r="B26" s="29">
        <v>447</v>
      </c>
      <c r="C26" s="29">
        <v>453</v>
      </c>
      <c r="D26" s="29">
        <v>453</v>
      </c>
      <c r="E26" s="56">
        <v>457</v>
      </c>
      <c r="F26" s="56">
        <v>462</v>
      </c>
      <c r="G26" s="56">
        <v>467</v>
      </c>
      <c r="H26" s="30">
        <v>474</v>
      </c>
      <c r="I26" s="30">
        <v>480</v>
      </c>
      <c r="J26" s="30">
        <v>487</v>
      </c>
      <c r="K26" s="30">
        <v>494</v>
      </c>
      <c r="L26" s="30">
        <v>10005</v>
      </c>
      <c r="M26" s="30">
        <v>10117</v>
      </c>
      <c r="N26" s="30">
        <v>10189</v>
      </c>
    </row>
    <row r="27" spans="1:15">
      <c r="A27" s="33" t="s">
        <v>27</v>
      </c>
      <c r="B27" s="29">
        <v>456</v>
      </c>
      <c r="C27" s="29">
        <v>461</v>
      </c>
      <c r="D27" s="29">
        <v>453</v>
      </c>
      <c r="E27" s="56">
        <v>465</v>
      </c>
      <c r="F27" s="56">
        <v>462</v>
      </c>
      <c r="G27" s="56">
        <v>477</v>
      </c>
      <c r="H27" s="30">
        <v>484</v>
      </c>
      <c r="I27" s="30">
        <v>493</v>
      </c>
      <c r="J27" s="30">
        <v>500</v>
      </c>
      <c r="K27" s="30">
        <v>504</v>
      </c>
      <c r="L27" s="30">
        <v>10198</v>
      </c>
      <c r="M27" s="30">
        <v>10296</v>
      </c>
      <c r="N27" s="30">
        <v>10189</v>
      </c>
    </row>
  </sheetData>
  <mergeCells count="1">
    <mergeCell ref="A1:N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6C2EC-367C-4E2F-A3BF-6ACCE73C4EB6}">
  <sheetPr>
    <tabColor rgb="FFFF6565"/>
  </sheetPr>
  <dimension ref="A1:O26"/>
  <sheetViews>
    <sheetView zoomScale="85" zoomScaleNormal="85" workbookViewId="0">
      <pane ySplit="2" topLeftCell="A3" activePane="bottomLeft" state="frozenSplit"/>
      <selection pane="bottomLeft" activeCell="O17" sqref="O17"/>
    </sheetView>
  </sheetViews>
  <sheetFormatPr defaultColWidth="11.42578125" defaultRowHeight="15"/>
  <cols>
    <col min="1" max="1" width="41.28515625" style="35" customWidth="1"/>
    <col min="2" max="2" width="11.7109375" style="21" bestFit="1" customWidth="1"/>
    <col min="3" max="6" width="12.7109375" style="21" bestFit="1" customWidth="1"/>
    <col min="7" max="12" width="13.140625" style="21" bestFit="1" customWidth="1"/>
    <col min="13" max="14" width="11.42578125" style="21"/>
  </cols>
  <sheetData>
    <row r="1" spans="1:14" ht="15" customHeight="1">
      <c r="A1" s="135" t="s">
        <v>28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>
      <c r="A2" s="32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33" t="s">
        <v>2</v>
      </c>
      <c r="B3" s="22">
        <v>65225</v>
      </c>
      <c r="C3" s="22">
        <v>108249</v>
      </c>
      <c r="D3" s="22">
        <v>156508</v>
      </c>
      <c r="E3" s="22">
        <v>170910</v>
      </c>
      <c r="F3" s="22">
        <v>182795</v>
      </c>
      <c r="G3" s="23">
        <v>233715</v>
      </c>
      <c r="H3" s="23">
        <v>215639</v>
      </c>
      <c r="I3" s="23">
        <v>229234</v>
      </c>
      <c r="J3" s="23">
        <v>265595</v>
      </c>
      <c r="K3" s="23">
        <v>260174</v>
      </c>
      <c r="L3" s="23">
        <v>274515</v>
      </c>
      <c r="M3" s="24">
        <v>365817</v>
      </c>
      <c r="N3" s="24">
        <v>394328</v>
      </c>
    </row>
    <row r="4" spans="1:14">
      <c r="A4" s="33" t="s">
        <v>6</v>
      </c>
      <c r="B4" s="25">
        <v>39541</v>
      </c>
      <c r="C4" s="25">
        <v>64431</v>
      </c>
      <c r="D4" s="25">
        <v>87846</v>
      </c>
      <c r="E4" s="25">
        <v>106606</v>
      </c>
      <c r="F4" s="25">
        <v>112258</v>
      </c>
      <c r="G4" s="26">
        <v>140089</v>
      </c>
      <c r="H4" s="26">
        <v>131376</v>
      </c>
      <c r="I4" s="26">
        <v>141048</v>
      </c>
      <c r="J4" s="26">
        <v>163756</v>
      </c>
      <c r="K4" s="26">
        <v>161782</v>
      </c>
      <c r="L4" s="26">
        <v>169559</v>
      </c>
      <c r="M4" s="30">
        <v>212981</v>
      </c>
      <c r="N4" s="30">
        <v>223546</v>
      </c>
    </row>
    <row r="5" spans="1:14">
      <c r="A5" s="33" t="s">
        <v>4</v>
      </c>
      <c r="B5" s="23">
        <f t="shared" ref="B5" si="0">+B3-B4</f>
        <v>25684</v>
      </c>
      <c r="C5" s="23">
        <f t="shared" ref="C5" si="1">+C3-C4</f>
        <v>43818</v>
      </c>
      <c r="D5" s="23">
        <f t="shared" ref="D5" si="2">+D3-D4</f>
        <v>68662</v>
      </c>
      <c r="E5" s="23">
        <f t="shared" ref="E5" si="3">+E3-E4</f>
        <v>64304</v>
      </c>
      <c r="F5" s="23">
        <f t="shared" ref="F5:K5" si="4">+F3-F4</f>
        <v>70537</v>
      </c>
      <c r="G5" s="23">
        <f t="shared" si="4"/>
        <v>93626</v>
      </c>
      <c r="H5" s="23">
        <f t="shared" si="4"/>
        <v>84263</v>
      </c>
      <c r="I5" s="23">
        <f t="shared" si="4"/>
        <v>88186</v>
      </c>
      <c r="J5" s="23">
        <f t="shared" si="4"/>
        <v>101839</v>
      </c>
      <c r="K5" s="23">
        <f t="shared" si="4"/>
        <v>98392</v>
      </c>
      <c r="L5" s="23">
        <f>+L3-L4</f>
        <v>104956</v>
      </c>
      <c r="M5" s="23">
        <f>+M3-M4</f>
        <v>152836</v>
      </c>
      <c r="N5" s="23">
        <f>+N3-N4</f>
        <v>170782</v>
      </c>
    </row>
    <row r="6" spans="1:14">
      <c r="A6" s="20" t="s">
        <v>5</v>
      </c>
      <c r="B6" s="29"/>
      <c r="C6" s="29"/>
      <c r="D6" s="29"/>
      <c r="E6" s="29"/>
      <c r="F6" s="29"/>
      <c r="I6" s="28"/>
      <c r="J6" s="24"/>
      <c r="K6" s="24"/>
      <c r="L6" s="24"/>
      <c r="M6" s="31" t="s">
        <v>25</v>
      </c>
      <c r="N6" s="31" t="s">
        <v>25</v>
      </c>
    </row>
    <row r="7" spans="1:14">
      <c r="A7" s="33" t="s">
        <v>29</v>
      </c>
      <c r="B7" s="22">
        <v>1782</v>
      </c>
      <c r="C7" s="22">
        <v>2429</v>
      </c>
      <c r="D7" s="22">
        <v>3381</v>
      </c>
      <c r="E7" s="22">
        <v>4475</v>
      </c>
      <c r="F7" s="22">
        <v>6041</v>
      </c>
      <c r="G7" s="23">
        <v>8067</v>
      </c>
      <c r="H7" s="23">
        <v>10045</v>
      </c>
      <c r="I7" s="23">
        <v>11581</v>
      </c>
      <c r="J7" s="24">
        <v>14236</v>
      </c>
      <c r="K7" s="24">
        <v>16217</v>
      </c>
      <c r="L7" s="24">
        <v>18752</v>
      </c>
      <c r="M7" s="30">
        <v>21914</v>
      </c>
      <c r="N7" s="30">
        <v>26251</v>
      </c>
    </row>
    <row r="8" spans="1:14">
      <c r="A8" s="33" t="s">
        <v>30</v>
      </c>
      <c r="B8" s="22">
        <v>5517</v>
      </c>
      <c r="C8" s="22">
        <v>7599</v>
      </c>
      <c r="D8" s="22">
        <v>10040</v>
      </c>
      <c r="E8" s="22">
        <v>10830</v>
      </c>
      <c r="F8" s="22">
        <v>11993</v>
      </c>
      <c r="G8" s="23">
        <v>14329</v>
      </c>
      <c r="H8" s="23">
        <v>14194</v>
      </c>
      <c r="I8" s="23">
        <v>15261</v>
      </c>
      <c r="J8" s="27">
        <v>16705</v>
      </c>
      <c r="K8" s="27">
        <v>18245</v>
      </c>
      <c r="L8" s="27">
        <v>19916</v>
      </c>
      <c r="M8" s="30">
        <v>21973</v>
      </c>
      <c r="N8" s="30">
        <v>25094</v>
      </c>
    </row>
    <row r="9" spans="1:14">
      <c r="A9" s="33" t="s">
        <v>31</v>
      </c>
      <c r="B9" s="40">
        <f t="shared" ref="B9:H9" si="5">+B7+B8</f>
        <v>7299</v>
      </c>
      <c r="C9" s="40">
        <f t="shared" si="5"/>
        <v>10028</v>
      </c>
      <c r="D9" s="40">
        <f t="shared" si="5"/>
        <v>13421</v>
      </c>
      <c r="E9" s="40">
        <f t="shared" si="5"/>
        <v>15305</v>
      </c>
      <c r="F9" s="40">
        <f t="shared" si="5"/>
        <v>18034</v>
      </c>
      <c r="G9" s="40">
        <f t="shared" si="5"/>
        <v>22396</v>
      </c>
      <c r="H9" s="40">
        <f t="shared" si="5"/>
        <v>24239</v>
      </c>
      <c r="I9" s="40">
        <f>+I7+I8</f>
        <v>26842</v>
      </c>
      <c r="J9" s="40">
        <f>+J7+J8</f>
        <v>30941</v>
      </c>
      <c r="K9" s="40">
        <f t="shared" ref="K9:N9" si="6">+K7+K8</f>
        <v>34462</v>
      </c>
      <c r="L9" s="40">
        <f t="shared" si="6"/>
        <v>38668</v>
      </c>
      <c r="M9" s="40">
        <f t="shared" si="6"/>
        <v>43887</v>
      </c>
      <c r="N9" s="40">
        <f t="shared" si="6"/>
        <v>51345</v>
      </c>
    </row>
    <row r="10" spans="1:14">
      <c r="A10" s="33" t="s">
        <v>13</v>
      </c>
      <c r="B10" s="24">
        <f t="shared" ref="B10:H10" si="7">+B5-B9</f>
        <v>18385</v>
      </c>
      <c r="C10" s="24">
        <f t="shared" si="7"/>
        <v>33790</v>
      </c>
      <c r="D10" s="24">
        <f t="shared" si="7"/>
        <v>55241</v>
      </c>
      <c r="E10" s="24">
        <f t="shared" si="7"/>
        <v>48999</v>
      </c>
      <c r="F10" s="24">
        <f t="shared" si="7"/>
        <v>52503</v>
      </c>
      <c r="G10" s="24">
        <f t="shared" si="7"/>
        <v>71230</v>
      </c>
      <c r="H10" s="24">
        <f t="shared" si="7"/>
        <v>60024</v>
      </c>
      <c r="I10" s="24">
        <f t="shared" ref="I10:N10" si="8">+I5-I9</f>
        <v>61344</v>
      </c>
      <c r="J10" s="24">
        <f t="shared" si="8"/>
        <v>70898</v>
      </c>
      <c r="K10" s="24">
        <f t="shared" si="8"/>
        <v>63930</v>
      </c>
      <c r="L10" s="24">
        <f t="shared" si="8"/>
        <v>66288</v>
      </c>
      <c r="M10" s="24">
        <f t="shared" si="8"/>
        <v>108949</v>
      </c>
      <c r="N10" s="24">
        <f t="shared" si="8"/>
        <v>119437</v>
      </c>
    </row>
    <row r="11" spans="1:14">
      <c r="A11" s="33" t="s">
        <v>32</v>
      </c>
      <c r="B11" s="27">
        <v>155</v>
      </c>
      <c r="C11" s="27">
        <v>415</v>
      </c>
      <c r="D11" s="27">
        <v>522</v>
      </c>
      <c r="E11" s="27">
        <v>1156</v>
      </c>
      <c r="F11" s="27">
        <v>980</v>
      </c>
      <c r="G11" s="27">
        <v>1285</v>
      </c>
      <c r="H11" s="27">
        <v>1348</v>
      </c>
      <c r="I11" s="27">
        <v>2745</v>
      </c>
      <c r="J11" s="27">
        <v>2005</v>
      </c>
      <c r="K11" s="27">
        <v>1807</v>
      </c>
      <c r="L11" s="27">
        <v>803</v>
      </c>
      <c r="M11" s="41">
        <v>258</v>
      </c>
      <c r="N11" s="41">
        <v>-334</v>
      </c>
    </row>
    <row r="12" spans="1:14">
      <c r="A12" s="33" t="s">
        <v>33</v>
      </c>
      <c r="B12" s="24">
        <f t="shared" ref="B12:G12" si="9">+B10+B11</f>
        <v>18540</v>
      </c>
      <c r="C12" s="24">
        <f t="shared" si="9"/>
        <v>34205</v>
      </c>
      <c r="D12" s="24">
        <f t="shared" si="9"/>
        <v>55763</v>
      </c>
      <c r="E12" s="24">
        <f t="shared" si="9"/>
        <v>50155</v>
      </c>
      <c r="F12" s="24">
        <f t="shared" si="9"/>
        <v>53483</v>
      </c>
      <c r="G12" s="24">
        <f t="shared" si="9"/>
        <v>72515</v>
      </c>
      <c r="H12" s="24">
        <f t="shared" ref="H12:N12" si="10">+H10+H11</f>
        <v>61372</v>
      </c>
      <c r="I12" s="24">
        <f t="shared" si="10"/>
        <v>64089</v>
      </c>
      <c r="J12" s="24">
        <f t="shared" si="10"/>
        <v>72903</v>
      </c>
      <c r="K12" s="24">
        <f t="shared" si="10"/>
        <v>65737</v>
      </c>
      <c r="L12" s="24">
        <f t="shared" si="10"/>
        <v>67091</v>
      </c>
      <c r="M12" s="24">
        <f t="shared" si="10"/>
        <v>109207</v>
      </c>
      <c r="N12" s="24">
        <f t="shared" si="10"/>
        <v>119103</v>
      </c>
    </row>
    <row r="13" spans="1:14">
      <c r="A13" s="33" t="s">
        <v>34</v>
      </c>
      <c r="B13" s="27">
        <v>4527</v>
      </c>
      <c r="C13" s="27">
        <v>8283</v>
      </c>
      <c r="D13" s="27">
        <v>14030</v>
      </c>
      <c r="E13" s="27">
        <v>13118</v>
      </c>
      <c r="F13" s="27">
        <v>13973</v>
      </c>
      <c r="G13" s="27">
        <v>19121</v>
      </c>
      <c r="H13" s="27">
        <v>15685</v>
      </c>
      <c r="I13" s="27">
        <v>15738</v>
      </c>
      <c r="J13" s="27">
        <v>13372</v>
      </c>
      <c r="K13" s="27">
        <v>10481</v>
      </c>
      <c r="L13" s="27">
        <v>9680</v>
      </c>
      <c r="M13" s="41">
        <v>14527</v>
      </c>
      <c r="N13" s="41">
        <v>19300</v>
      </c>
    </row>
    <row r="14" spans="1:14">
      <c r="A14" s="65" t="s">
        <v>35</v>
      </c>
      <c r="B14" s="69">
        <f t="shared" ref="B14:N14" si="11">+B12-B13</f>
        <v>14013</v>
      </c>
      <c r="C14" s="69">
        <f t="shared" si="11"/>
        <v>25922</v>
      </c>
      <c r="D14" s="69">
        <f t="shared" si="11"/>
        <v>41733</v>
      </c>
      <c r="E14" s="69">
        <f t="shared" si="11"/>
        <v>37037</v>
      </c>
      <c r="F14" s="69">
        <f t="shared" si="11"/>
        <v>39510</v>
      </c>
      <c r="G14" s="69">
        <f t="shared" si="11"/>
        <v>53394</v>
      </c>
      <c r="H14" s="69">
        <f t="shared" si="11"/>
        <v>45687</v>
      </c>
      <c r="I14" s="69">
        <f t="shared" si="11"/>
        <v>48351</v>
      </c>
      <c r="J14" s="69">
        <f t="shared" si="11"/>
        <v>59531</v>
      </c>
      <c r="K14" s="69">
        <f t="shared" si="11"/>
        <v>55256</v>
      </c>
      <c r="L14" s="69">
        <f t="shared" si="11"/>
        <v>57411</v>
      </c>
      <c r="M14" s="69">
        <f t="shared" si="11"/>
        <v>94680</v>
      </c>
      <c r="N14" s="69">
        <f t="shared" si="11"/>
        <v>99803</v>
      </c>
    </row>
    <row r="15" spans="1:14">
      <c r="A15" s="33" t="s">
        <v>36</v>
      </c>
      <c r="B15" s="29"/>
      <c r="C15" s="29"/>
      <c r="D15" s="29"/>
      <c r="E15" s="29"/>
      <c r="F15" s="29"/>
      <c r="J15" s="24"/>
      <c r="K15" s="24"/>
      <c r="L15" s="24"/>
      <c r="M15" s="31" t="s">
        <v>25</v>
      </c>
      <c r="N15" s="31" t="s">
        <v>25</v>
      </c>
    </row>
    <row r="16" spans="1:14">
      <c r="A16" s="33" t="s">
        <v>37</v>
      </c>
      <c r="B16" s="42">
        <f t="shared" ref="B16:J16" si="12">+(B14/B19)*1000</f>
        <v>15.408027392048696</v>
      </c>
      <c r="C16" s="42">
        <f t="shared" si="12"/>
        <v>28.046281449551966</v>
      </c>
      <c r="D16" s="42">
        <f t="shared" si="12"/>
        <v>44.642914449657582</v>
      </c>
      <c r="E16" s="42">
        <f t="shared" si="12"/>
        <v>5.7179512514434983</v>
      </c>
      <c r="F16" s="42">
        <f t="shared" si="12"/>
        <v>6.4924053153918804</v>
      </c>
      <c r="G16" s="42">
        <f t="shared" si="12"/>
        <v>9.280391613963241</v>
      </c>
      <c r="H16" s="42">
        <f t="shared" si="12"/>
        <v>8.3510333003096431</v>
      </c>
      <c r="I16" s="42">
        <f t="shared" si="12"/>
        <v>9.2675402061088992</v>
      </c>
      <c r="J16" s="42">
        <f t="shared" si="12"/>
        <v>3.0033534276651981</v>
      </c>
      <c r="K16" s="42">
        <f t="shared" ref="K16:N16" si="13">+(K14/K19)*1000</f>
        <v>2.9914457730615696</v>
      </c>
      <c r="L16" s="42">
        <f t="shared" si="13"/>
        <v>3.3085872682177895</v>
      </c>
      <c r="M16" s="42">
        <f t="shared" si="13"/>
        <v>5.6690292811230192</v>
      </c>
      <c r="N16" s="42">
        <f t="shared" si="13"/>
        <v>6.1546144376377772</v>
      </c>
    </row>
    <row r="17" spans="1:15">
      <c r="A17" s="65" t="s">
        <v>38</v>
      </c>
      <c r="B17" s="68">
        <f t="shared" ref="B17:J17" si="14">+(B14/B20)*1000</f>
        <v>15.153907378729809</v>
      </c>
      <c r="C17" s="68">
        <f t="shared" si="14"/>
        <v>27.675373273759</v>
      </c>
      <c r="D17" s="68">
        <f t="shared" si="14"/>
        <v>44.145321069862646</v>
      </c>
      <c r="E17" s="68">
        <f t="shared" si="14"/>
        <v>5.6790982137298718</v>
      </c>
      <c r="F17" s="68">
        <f t="shared" si="14"/>
        <v>6.4530744220284539</v>
      </c>
      <c r="G17" s="68">
        <f t="shared" si="14"/>
        <v>9.216876236067618</v>
      </c>
      <c r="H17" s="68">
        <f t="shared" si="14"/>
        <v>8.3063028961611245</v>
      </c>
      <c r="I17" s="68">
        <f t="shared" si="14"/>
        <v>9.2067470826545037</v>
      </c>
      <c r="J17" s="68">
        <f t="shared" si="14"/>
        <v>2.9764852614455637</v>
      </c>
      <c r="K17" s="68">
        <f t="shared" ref="K17:N17" si="15">+(K14/K20)*1000</f>
        <v>2.9714474637107355</v>
      </c>
      <c r="L17" s="68">
        <f t="shared" si="15"/>
        <v>3.2753479618630852</v>
      </c>
      <c r="M17" s="68">
        <f t="shared" si="15"/>
        <v>5.6140204408927188</v>
      </c>
      <c r="N17" s="68">
        <f t="shared" si="15"/>
        <v>6.1132002014722815</v>
      </c>
      <c r="O17" s="137"/>
    </row>
    <row r="18" spans="1:15">
      <c r="A18" s="34" t="s">
        <v>39</v>
      </c>
      <c r="B18" s="29"/>
      <c r="C18" s="29"/>
      <c r="D18" s="29"/>
      <c r="E18" s="29"/>
      <c r="F18" s="29"/>
      <c r="J18" s="24"/>
      <c r="K18" s="24"/>
      <c r="L18" s="24"/>
      <c r="M18" s="31" t="s">
        <v>25</v>
      </c>
      <c r="N18" s="31" t="s">
        <v>25</v>
      </c>
    </row>
    <row r="19" spans="1:15">
      <c r="A19" s="33" t="s">
        <v>37</v>
      </c>
      <c r="B19" s="39">
        <v>909461</v>
      </c>
      <c r="C19" s="39">
        <v>924258</v>
      </c>
      <c r="D19" s="39">
        <v>934818</v>
      </c>
      <c r="E19" s="39">
        <v>6477320</v>
      </c>
      <c r="F19" s="39">
        <v>6085572</v>
      </c>
      <c r="G19" s="30">
        <v>5753421</v>
      </c>
      <c r="H19" s="30">
        <v>5470820</v>
      </c>
      <c r="I19" s="30">
        <v>5217242</v>
      </c>
      <c r="J19" s="30">
        <v>19821510</v>
      </c>
      <c r="K19" s="30">
        <v>18471336</v>
      </c>
      <c r="L19" s="30">
        <v>17352119</v>
      </c>
      <c r="M19" s="30">
        <v>16701272</v>
      </c>
      <c r="N19" s="30">
        <v>16215963</v>
      </c>
    </row>
    <row r="20" spans="1:15">
      <c r="A20" s="33" t="s">
        <v>38</v>
      </c>
      <c r="B20" s="39">
        <v>924712</v>
      </c>
      <c r="C20" s="39">
        <v>936645</v>
      </c>
      <c r="D20" s="39">
        <v>945355</v>
      </c>
      <c r="E20" s="39">
        <v>6521634</v>
      </c>
      <c r="F20" s="39">
        <v>6122663</v>
      </c>
      <c r="G20" s="30">
        <v>5793069</v>
      </c>
      <c r="H20" s="30">
        <v>5500281</v>
      </c>
      <c r="I20" s="30">
        <v>5251692</v>
      </c>
      <c r="J20" s="30">
        <v>20000435</v>
      </c>
      <c r="K20" s="30">
        <v>18595651</v>
      </c>
      <c r="L20" s="30">
        <v>17528214</v>
      </c>
      <c r="M20" s="30">
        <v>16864919</v>
      </c>
      <c r="N20" s="30">
        <v>16325819</v>
      </c>
    </row>
    <row r="22" spans="1:15">
      <c r="J22" s="24"/>
      <c r="K22" s="24"/>
      <c r="L22" s="24"/>
    </row>
    <row r="23" spans="1:15">
      <c r="J23" s="30"/>
      <c r="K23" s="30"/>
      <c r="L23" s="30"/>
    </row>
    <row r="25" spans="1:15">
      <c r="J25" s="30"/>
      <c r="K25" s="30"/>
      <c r="L25" s="30"/>
    </row>
    <row r="26" spans="1:15">
      <c r="J26" s="24"/>
      <c r="K26" s="24"/>
      <c r="L26" s="24"/>
    </row>
  </sheetData>
  <mergeCells count="1">
    <mergeCell ref="A1:N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39537-CD04-4ACA-9077-F3144E5791FC}">
  <sheetPr>
    <tabColor rgb="FF92D050"/>
  </sheetPr>
  <dimension ref="A1:P14"/>
  <sheetViews>
    <sheetView zoomScale="90" zoomScaleNormal="90" workbookViewId="0">
      <selection activeCell="A19" sqref="A19"/>
    </sheetView>
  </sheetViews>
  <sheetFormatPr defaultColWidth="11.42578125" defaultRowHeight="15"/>
  <cols>
    <col min="1" max="1" width="46.7109375" style="35" customWidth="1"/>
    <col min="2" max="2" width="13.85546875" style="5" bestFit="1" customWidth="1"/>
    <col min="3" max="6" width="12.85546875" style="5" bestFit="1" customWidth="1"/>
    <col min="7" max="14" width="12" style="5" bestFit="1" customWidth="1"/>
  </cols>
  <sheetData>
    <row r="1" spans="1:16" ht="15" customHeight="1">
      <c r="A1" s="135" t="s">
        <v>40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6">
      <c r="A2" s="32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  <c r="O2" s="1"/>
      <c r="P2" s="1"/>
    </row>
    <row r="3" spans="1:16">
      <c r="A3" s="35" t="s">
        <v>41</v>
      </c>
      <c r="B3" s="16">
        <v>111390</v>
      </c>
      <c r="C3" s="16">
        <v>94426</v>
      </c>
      <c r="D3" s="16">
        <v>84235</v>
      </c>
      <c r="E3" s="16">
        <v>89801</v>
      </c>
      <c r="F3" s="16">
        <v>85116</v>
      </c>
      <c r="G3" s="16">
        <v>82965</v>
      </c>
      <c r="H3" s="16">
        <v>83701</v>
      </c>
      <c r="I3" s="16">
        <v>87352</v>
      </c>
      <c r="J3" s="16">
        <v>91020</v>
      </c>
      <c r="K3" s="16">
        <v>91244</v>
      </c>
      <c r="L3" s="16">
        <v>85528</v>
      </c>
      <c r="M3" s="16">
        <v>89113</v>
      </c>
      <c r="N3" s="16">
        <v>94950</v>
      </c>
    </row>
    <row r="4" spans="1:16">
      <c r="A4" s="73" t="s">
        <v>42</v>
      </c>
      <c r="B4" s="76">
        <v>-2238</v>
      </c>
      <c r="C4" s="76">
        <v>1446</v>
      </c>
      <c r="D4" s="76">
        <v>4188</v>
      </c>
      <c r="E4" s="76">
        <v>11431</v>
      </c>
      <c r="F4" s="76">
        <v>4833</v>
      </c>
      <c r="G4" s="76">
        <v>15910</v>
      </c>
      <c r="H4" s="76">
        <v>17822</v>
      </c>
      <c r="I4" s="76">
        <v>18232</v>
      </c>
      <c r="J4" s="76">
        <v>28147</v>
      </c>
      <c r="K4" s="76">
        <v>27430</v>
      </c>
      <c r="L4" s="76">
        <v>17894</v>
      </c>
      <c r="M4" s="76">
        <v>31978</v>
      </c>
      <c r="N4" s="76">
        <v>27528</v>
      </c>
    </row>
    <row r="5" spans="1:16">
      <c r="A5" s="35" t="s">
        <v>43</v>
      </c>
      <c r="B5" s="16">
        <v>10162</v>
      </c>
      <c r="C5" s="16">
        <v>4630</v>
      </c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</row>
    <row r="6" spans="1:16">
      <c r="A6" s="35" t="s">
        <v>44</v>
      </c>
      <c r="B6" s="57">
        <v>-0.37</v>
      </c>
      <c r="C6" s="57">
        <v>0.01</v>
      </c>
      <c r="D6" s="57">
        <v>0.26</v>
      </c>
      <c r="E6" s="57">
        <v>0.94</v>
      </c>
      <c r="F6" s="57">
        <v>0.36</v>
      </c>
      <c r="G6" s="57">
        <v>1.38</v>
      </c>
      <c r="H6" s="57">
        <v>1.57</v>
      </c>
      <c r="I6" s="57">
        <v>1.63</v>
      </c>
      <c r="J6" s="57">
        <v>2.64</v>
      </c>
      <c r="K6" s="57">
        <v>2.77</v>
      </c>
      <c r="L6" s="57">
        <v>1.88</v>
      </c>
      <c r="M6" s="57">
        <v>3.6</v>
      </c>
      <c r="N6" s="57">
        <v>3.21</v>
      </c>
    </row>
    <row r="7" spans="1:16">
      <c r="A7" s="73" t="s">
        <v>45</v>
      </c>
      <c r="B7" s="72">
        <v>-0.37</v>
      </c>
      <c r="C7" s="72">
        <v>0.01</v>
      </c>
      <c r="D7" s="72">
        <v>0.25</v>
      </c>
      <c r="E7" s="72">
        <v>0.9</v>
      </c>
      <c r="F7" s="72">
        <v>0.36</v>
      </c>
      <c r="G7" s="72">
        <v>1.31</v>
      </c>
      <c r="H7" s="72">
        <v>1.49</v>
      </c>
      <c r="I7" s="72">
        <v>1.56</v>
      </c>
      <c r="J7" s="72">
        <v>2.61</v>
      </c>
      <c r="K7" s="72">
        <v>2.75</v>
      </c>
      <c r="L7" s="72">
        <v>1.87</v>
      </c>
      <c r="M7" s="72">
        <v>3.57</v>
      </c>
      <c r="N7" s="72">
        <v>3.19</v>
      </c>
    </row>
    <row r="8" spans="1:16" ht="30">
      <c r="A8" s="74" t="s">
        <v>46</v>
      </c>
      <c r="B8" s="57">
        <v>0.86</v>
      </c>
      <c r="C8" s="57">
        <v>0.32</v>
      </c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</row>
    <row r="9" spans="1:16">
      <c r="A9" s="74" t="s">
        <v>47</v>
      </c>
      <c r="B9" s="57">
        <v>0.04</v>
      </c>
      <c r="C9" s="57">
        <v>0.04</v>
      </c>
      <c r="D9" s="58">
        <v>0.04</v>
      </c>
      <c r="E9" s="58">
        <v>0.04</v>
      </c>
      <c r="F9" s="58">
        <v>0.12</v>
      </c>
      <c r="G9" s="58">
        <v>0.2</v>
      </c>
      <c r="H9" s="58">
        <v>0.25</v>
      </c>
      <c r="I9" s="58">
        <v>0.39</v>
      </c>
      <c r="J9" s="58">
        <v>0.54</v>
      </c>
      <c r="K9" s="58">
        <v>0.66</v>
      </c>
      <c r="L9" s="58">
        <v>0.72</v>
      </c>
      <c r="M9" s="58">
        <v>0.78</v>
      </c>
      <c r="N9" s="58">
        <v>0.86</v>
      </c>
    </row>
    <row r="10" spans="1:16">
      <c r="A10" s="35" t="s">
        <v>48</v>
      </c>
      <c r="B10" s="16"/>
      <c r="C10" s="16"/>
      <c r="G10" s="58"/>
      <c r="H10" s="58"/>
      <c r="I10" s="58"/>
      <c r="J10" s="59">
        <v>1.21E-2</v>
      </c>
      <c r="K10" s="59">
        <v>1.14E-2</v>
      </c>
      <c r="L10" s="59">
        <v>6.7000000000000002E-3</v>
      </c>
      <c r="M10" s="60">
        <v>1.0500000000000001E-2</v>
      </c>
      <c r="N10" s="60">
        <v>8.8000000000000005E-3</v>
      </c>
    </row>
    <row r="11" spans="1:16">
      <c r="A11" s="35" t="s">
        <v>49</v>
      </c>
      <c r="B11" s="61"/>
      <c r="C11" s="61">
        <v>5.9999999999999995E-4</v>
      </c>
      <c r="D11" s="61">
        <v>1.9E-3</v>
      </c>
      <c r="E11" s="61">
        <v>5.3E-3</v>
      </c>
      <c r="F11" s="61">
        <v>2.3E-3</v>
      </c>
      <c r="G11" s="61">
        <v>7.4000000000000003E-3</v>
      </c>
      <c r="H11" s="61">
        <v>8.0999999999999996E-3</v>
      </c>
      <c r="I11" s="61">
        <v>8.0000000000000002E-3</v>
      </c>
      <c r="J11" s="61">
        <v>0.1104</v>
      </c>
      <c r="K11" s="61">
        <v>0.1062</v>
      </c>
      <c r="L11" s="61">
        <v>6.7599999999999993E-2</v>
      </c>
      <c r="M11" s="60">
        <v>0.12230000000000001</v>
      </c>
      <c r="N11" s="60">
        <v>0.1075</v>
      </c>
    </row>
    <row r="12" spans="1:16">
      <c r="A12" s="35" t="s">
        <v>50</v>
      </c>
      <c r="B12" s="57"/>
      <c r="C12" s="57">
        <v>0.96</v>
      </c>
      <c r="D12" s="57">
        <v>2.6</v>
      </c>
      <c r="E12" s="57">
        <v>7.13</v>
      </c>
      <c r="F12" s="57">
        <v>2.92</v>
      </c>
      <c r="G12" s="57">
        <v>9.16</v>
      </c>
      <c r="H12" s="57">
        <v>9.51</v>
      </c>
      <c r="I12" s="57">
        <v>9.41</v>
      </c>
      <c r="J12" s="57">
        <v>15.55</v>
      </c>
      <c r="K12" s="57">
        <v>14.86</v>
      </c>
      <c r="L12" s="57">
        <v>9.48</v>
      </c>
      <c r="M12" s="57">
        <v>17.02</v>
      </c>
      <c r="N12" s="57">
        <v>15.15</v>
      </c>
    </row>
    <row r="13" spans="1:16">
      <c r="A13" s="35" t="s">
        <v>51</v>
      </c>
      <c r="B13" s="57">
        <v>74.61</v>
      </c>
      <c r="C13" s="57">
        <v>85.01</v>
      </c>
      <c r="D13" s="57">
        <v>85.59</v>
      </c>
      <c r="E13" s="57">
        <v>77.069999999999993</v>
      </c>
      <c r="F13" s="57">
        <v>88.25</v>
      </c>
      <c r="G13" s="57">
        <v>69.45</v>
      </c>
      <c r="H13" s="57">
        <v>65.81</v>
      </c>
      <c r="I13" s="57">
        <v>62.67</v>
      </c>
      <c r="J13" s="57">
        <v>58.4</v>
      </c>
      <c r="K13" s="57">
        <v>60.17</v>
      </c>
      <c r="L13" s="57">
        <v>64.55</v>
      </c>
      <c r="M13" s="57">
        <v>67.03</v>
      </c>
      <c r="N13" s="57">
        <v>64.709999999999994</v>
      </c>
    </row>
    <row r="14" spans="1:16" ht="30">
      <c r="A14" s="62" t="s">
        <v>52</v>
      </c>
      <c r="B14" s="63">
        <v>9790</v>
      </c>
      <c r="C14" s="63">
        <v>10255</v>
      </c>
      <c r="D14" s="63">
        <v>10841</v>
      </c>
      <c r="E14" s="63">
        <v>11491</v>
      </c>
      <c r="F14" s="63">
        <v>10585</v>
      </c>
      <c r="G14" s="63">
        <v>11236</v>
      </c>
      <c r="H14" s="63">
        <v>11047</v>
      </c>
      <c r="I14" s="63">
        <v>10778</v>
      </c>
      <c r="J14" s="63">
        <v>10237</v>
      </c>
      <c r="K14" s="63">
        <v>9443</v>
      </c>
      <c r="L14" s="63">
        <v>8797</v>
      </c>
      <c r="M14" s="64">
        <v>8558</v>
      </c>
      <c r="N14" s="64">
        <v>8167</v>
      </c>
    </row>
  </sheetData>
  <mergeCells count="1">
    <mergeCell ref="A1:N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C2ED9-5195-441A-9BC3-A60FBE84279F}">
  <sheetPr>
    <tabColor rgb="FF7030A0"/>
  </sheetPr>
  <dimension ref="A1:O23"/>
  <sheetViews>
    <sheetView topLeftCell="A5" zoomScale="85" zoomScaleNormal="85" workbookViewId="0">
      <selection activeCell="I14" sqref="I14"/>
    </sheetView>
  </sheetViews>
  <sheetFormatPr defaultColWidth="11.42578125" defaultRowHeight="15"/>
  <cols>
    <col min="1" max="1" width="57.42578125" style="35" customWidth="1"/>
    <col min="2" max="3" width="13" style="21" bestFit="1" customWidth="1"/>
    <col min="4" max="4" width="11.85546875" style="21" bestFit="1" customWidth="1"/>
    <col min="5" max="5" width="13" style="21" bestFit="1" customWidth="1"/>
    <col min="6" max="6" width="11.85546875" style="21" bestFit="1" customWidth="1"/>
    <col min="7" max="7" width="13" style="21" bestFit="1" customWidth="1"/>
    <col min="8" max="8" width="10.42578125" style="21" bestFit="1" customWidth="1"/>
    <col min="9" max="15" width="11.42578125" style="5"/>
  </cols>
  <sheetData>
    <row r="1" spans="1:15" ht="18.75" customHeight="1">
      <c r="A1" s="135" t="s">
        <v>53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</row>
    <row r="2" spans="1:15">
      <c r="A2" s="32" t="s">
        <v>54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</row>
    <row r="3" spans="1:15">
      <c r="A3" s="35" t="s">
        <v>55</v>
      </c>
      <c r="B3" s="21">
        <v>74.3</v>
      </c>
      <c r="C3" s="21">
        <v>72.099999999999994</v>
      </c>
      <c r="D3" s="21">
        <v>71</v>
      </c>
      <c r="E3" s="21">
        <v>69.900000000000006</v>
      </c>
      <c r="F3" s="21">
        <v>69.400000000000006</v>
      </c>
      <c r="G3" s="21">
        <v>68.5</v>
      </c>
    </row>
    <row r="4" spans="1:15">
      <c r="A4" s="35" t="s">
        <v>56</v>
      </c>
      <c r="B4" s="21">
        <v>12.3</v>
      </c>
      <c r="C4" s="21">
        <v>6.3</v>
      </c>
      <c r="D4" s="21">
        <v>-0.8</v>
      </c>
      <c r="E4" s="21">
        <v>6.8</v>
      </c>
      <c r="F4" s="21">
        <v>7.8</v>
      </c>
      <c r="G4" s="21">
        <v>7.8</v>
      </c>
    </row>
    <row r="5" spans="1:15">
      <c r="A5" s="35" t="s">
        <v>57</v>
      </c>
      <c r="B5" s="21">
        <v>86.6</v>
      </c>
      <c r="C5" s="21">
        <f>+C3+C4</f>
        <v>78.399999999999991</v>
      </c>
      <c r="D5" s="21">
        <f>+D3+D4</f>
        <v>70.2</v>
      </c>
      <c r="E5" s="21">
        <f>+E3+E4</f>
        <v>76.7</v>
      </c>
      <c r="F5" s="21">
        <f>+F3+F4</f>
        <v>77.2</v>
      </c>
      <c r="G5" s="21">
        <f>+G3+G4</f>
        <v>76.3</v>
      </c>
    </row>
    <row r="6" spans="1:15">
      <c r="A6" s="35" t="s">
        <v>55</v>
      </c>
      <c r="B6" s="21">
        <v>15.2</v>
      </c>
      <c r="C6" s="21">
        <v>15.3</v>
      </c>
      <c r="D6" s="21">
        <v>14.1</v>
      </c>
      <c r="E6" s="21">
        <v>15.5</v>
      </c>
      <c r="F6" s="21">
        <v>10.8</v>
      </c>
      <c r="G6" s="21">
        <v>16.2</v>
      </c>
    </row>
    <row r="7" spans="1:15">
      <c r="A7" s="35" t="s">
        <v>58</v>
      </c>
      <c r="B7" s="21">
        <v>-4.5999999999999996</v>
      </c>
      <c r="C7" s="21">
        <v>-4.2</v>
      </c>
      <c r="D7" s="21">
        <v>-6.6</v>
      </c>
      <c r="E7" s="21">
        <v>-1.9</v>
      </c>
      <c r="F7" s="21">
        <v>-3.5</v>
      </c>
      <c r="G7" s="21">
        <v>1</v>
      </c>
    </row>
    <row r="8" spans="1:15">
      <c r="A8" s="73" t="s">
        <v>59</v>
      </c>
      <c r="B8" s="71">
        <v>10.6</v>
      </c>
      <c r="C8" s="71">
        <v>11.1</v>
      </c>
      <c r="D8" s="71">
        <f>+D6+D7</f>
        <v>7.5</v>
      </c>
      <c r="E8" s="71">
        <v>13.7</v>
      </c>
      <c r="F8" s="71">
        <v>7.3</v>
      </c>
      <c r="G8" s="71">
        <v>17.2</v>
      </c>
    </row>
    <row r="9" spans="1:15">
      <c r="A9" s="73" t="s">
        <v>60</v>
      </c>
      <c r="B9" s="71">
        <v>3.54</v>
      </c>
      <c r="C9" s="71">
        <v>3.63</v>
      </c>
      <c r="D9" s="71">
        <v>2.44</v>
      </c>
      <c r="E9" s="71">
        <v>4.34</v>
      </c>
      <c r="F9" s="71">
        <v>2.2000000000000002</v>
      </c>
      <c r="G9" s="71">
        <v>5.4</v>
      </c>
    </row>
    <row r="10" spans="1:15">
      <c r="A10" s="35" t="s">
        <v>61</v>
      </c>
      <c r="B10" s="21">
        <v>3.55</v>
      </c>
      <c r="C10" s="21">
        <v>3.59</v>
      </c>
      <c r="D10" s="21">
        <v>2.4900000000000002</v>
      </c>
      <c r="E10" s="21">
        <v>4.25</v>
      </c>
      <c r="F10" s="21">
        <v>2.2000000000000002</v>
      </c>
      <c r="G10" s="21">
        <v>5.42</v>
      </c>
    </row>
    <row r="12" spans="1:15">
      <c r="B12" s="6">
        <v>2016</v>
      </c>
      <c r="C12" s="6">
        <v>2017</v>
      </c>
      <c r="D12" s="6">
        <v>2018</v>
      </c>
      <c r="E12" s="6">
        <v>2019</v>
      </c>
      <c r="F12" s="6">
        <v>2020</v>
      </c>
      <c r="G12" s="6">
        <v>2021</v>
      </c>
      <c r="H12" s="6">
        <v>2022</v>
      </c>
    </row>
    <row r="13" spans="1:15">
      <c r="A13" s="35" t="s">
        <v>62</v>
      </c>
      <c r="B13" s="21">
        <v>31.6</v>
      </c>
      <c r="C13" s="21">
        <v>32.799999999999997</v>
      </c>
      <c r="D13" s="21">
        <v>33.799999999999997</v>
      </c>
      <c r="E13" s="21">
        <v>33</v>
      </c>
      <c r="F13" s="21">
        <v>30</v>
      </c>
    </row>
    <row r="14" spans="1:15">
      <c r="A14" s="35" t="s">
        <v>63</v>
      </c>
      <c r="B14" s="21">
        <v>33.9</v>
      </c>
      <c r="C14" s="21">
        <v>36.5</v>
      </c>
      <c r="D14" s="21">
        <v>37</v>
      </c>
      <c r="E14" s="21">
        <v>39.299999999999997</v>
      </c>
      <c r="F14" s="21">
        <v>44.3</v>
      </c>
    </row>
    <row r="15" spans="1:15">
      <c r="A15" s="35" t="s">
        <v>64</v>
      </c>
      <c r="B15" s="21">
        <v>5.2</v>
      </c>
      <c r="C15" s="21">
        <v>3.1</v>
      </c>
      <c r="D15" s="21">
        <v>2.1</v>
      </c>
      <c r="E15" s="21">
        <v>2</v>
      </c>
      <c r="F15" s="21">
        <v>0.1</v>
      </c>
    </row>
    <row r="16" spans="1:15">
      <c r="A16" s="75" t="s">
        <v>65</v>
      </c>
      <c r="B16" s="70">
        <v>70.8</v>
      </c>
      <c r="C16" s="70">
        <v>72.400000000000006</v>
      </c>
      <c r="D16" s="70">
        <v>72.900000000000006</v>
      </c>
      <c r="E16" s="70">
        <v>74.3</v>
      </c>
      <c r="F16" s="70">
        <v>74.3</v>
      </c>
      <c r="G16" s="80">
        <v>71.884</v>
      </c>
      <c r="H16" s="70">
        <v>75.337999999999994</v>
      </c>
    </row>
    <row r="17" spans="1:14">
      <c r="A17" s="77" t="s">
        <v>42</v>
      </c>
      <c r="B17" s="81">
        <v>14.9</v>
      </c>
      <c r="C17" s="81">
        <v>15.8</v>
      </c>
      <c r="D17" s="81">
        <v>18.045000000000002</v>
      </c>
      <c r="E17" s="81">
        <v>19.401</v>
      </c>
      <c r="F17" s="81">
        <v>11.047000000000001</v>
      </c>
      <c r="G17" s="81">
        <v>21.952000000000002</v>
      </c>
      <c r="H17" s="81">
        <v>14.845000000000001</v>
      </c>
    </row>
    <row r="18" spans="1:14">
      <c r="A18" s="75" t="s">
        <v>66</v>
      </c>
      <c r="B18" s="70">
        <v>4.72</v>
      </c>
      <c r="C18" s="70">
        <v>5.33</v>
      </c>
      <c r="D18" s="70">
        <v>6.68</v>
      </c>
      <c r="E18" s="70">
        <v>8.0399999999999991</v>
      </c>
      <c r="F18" s="70">
        <v>4.72</v>
      </c>
      <c r="G18" s="70">
        <v>10.210000000000001</v>
      </c>
      <c r="H18" s="70">
        <v>7.04</v>
      </c>
      <c r="I18" s="137"/>
    </row>
    <row r="19" spans="1:14">
      <c r="A19" s="35" t="s">
        <v>67</v>
      </c>
      <c r="B19" s="21">
        <v>4.74</v>
      </c>
      <c r="C19" s="21">
        <v>5.37</v>
      </c>
      <c r="D19" s="21">
        <v>6.69</v>
      </c>
      <c r="E19" s="21">
        <v>8.0399999999999991</v>
      </c>
      <c r="F19" s="21">
        <v>4.7300000000000004</v>
      </c>
      <c r="G19" s="21">
        <v>10.14</v>
      </c>
      <c r="H19" s="21">
        <v>7</v>
      </c>
    </row>
    <row r="22" spans="1:14">
      <c r="A22" s="35" t="s">
        <v>68</v>
      </c>
      <c r="B22" s="79">
        <v>2010</v>
      </c>
      <c r="C22" s="79">
        <v>2011</v>
      </c>
      <c r="D22" s="79">
        <v>2012</v>
      </c>
      <c r="E22" s="79">
        <v>2013</v>
      </c>
      <c r="F22" s="79">
        <v>2014</v>
      </c>
      <c r="G22" s="79">
        <v>2015</v>
      </c>
      <c r="H22" s="79">
        <v>2016</v>
      </c>
      <c r="I22" s="79">
        <v>2017</v>
      </c>
      <c r="J22" s="79">
        <v>2018</v>
      </c>
      <c r="K22" s="79">
        <v>2019</v>
      </c>
      <c r="L22" s="79">
        <v>2020</v>
      </c>
      <c r="M22" s="79">
        <v>2021</v>
      </c>
      <c r="N22" s="79">
        <v>2022</v>
      </c>
    </row>
    <row r="23" spans="1:14">
      <c r="A23" s="77" t="s">
        <v>59</v>
      </c>
      <c r="B23" s="82">
        <f>+B8*1000</f>
        <v>10600</v>
      </c>
      <c r="C23" s="82">
        <f>+C8*1000</f>
        <v>11100</v>
      </c>
      <c r="D23" s="82">
        <f>+D8*1000</f>
        <v>7500</v>
      </c>
      <c r="E23" s="82">
        <f>+E8*1000</f>
        <v>13700</v>
      </c>
      <c r="F23" s="82">
        <f>+F8*1000</f>
        <v>7300</v>
      </c>
      <c r="G23" s="82">
        <f>+G8*1000</f>
        <v>17200</v>
      </c>
      <c r="H23" s="82">
        <f>+B17*1000</f>
        <v>14900</v>
      </c>
      <c r="I23" s="78">
        <f>+C17*1000</f>
        <v>15800</v>
      </c>
      <c r="J23" s="78">
        <f>+D17*1000</f>
        <v>18045</v>
      </c>
      <c r="K23" s="78">
        <f>+E17*1000</f>
        <v>19401</v>
      </c>
      <c r="L23" s="78">
        <f>+F17*1000</f>
        <v>11047</v>
      </c>
      <c r="M23" s="78">
        <f>+G17*1000</f>
        <v>21952</v>
      </c>
      <c r="N23" s="78">
        <f>+H17*1000</f>
        <v>14845</v>
      </c>
    </row>
  </sheetData>
  <mergeCells count="1">
    <mergeCell ref="A1:O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CC70A-C461-405E-9A40-206C8D8C0D1D}">
  <sheetPr>
    <tabColor rgb="FF00B0F0"/>
  </sheetPr>
  <dimension ref="A1:O185"/>
  <sheetViews>
    <sheetView zoomScaleNormal="100" workbookViewId="0">
      <pane ySplit="2" topLeftCell="A3" activePane="bottomLeft" state="frozenSplit"/>
      <selection pane="bottomLeft" activeCell="D29" sqref="D29"/>
    </sheetView>
  </sheetViews>
  <sheetFormatPr defaultColWidth="11.42578125" defaultRowHeight="15"/>
  <cols>
    <col min="1" max="1" width="48.85546875" style="97" customWidth="1"/>
    <col min="2" max="2" width="13.5703125" style="79" bestFit="1" customWidth="1"/>
    <col min="3" max="4" width="12.85546875" style="79" bestFit="1" customWidth="1"/>
    <col min="5" max="10" width="13.85546875" style="79" bestFit="1" customWidth="1"/>
    <col min="11" max="12" width="13.28515625" style="79" bestFit="1" customWidth="1"/>
    <col min="13" max="14" width="12.85546875" style="79" bestFit="1" customWidth="1"/>
    <col min="15" max="15" width="11.42578125" style="5"/>
  </cols>
  <sheetData>
    <row r="1" spans="1:14">
      <c r="A1" s="136" t="s">
        <v>69</v>
      </c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</row>
    <row r="2" spans="1:14">
      <c r="A2" s="32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93" t="s">
        <v>70</v>
      </c>
      <c r="B3" s="85"/>
      <c r="C3" s="85"/>
      <c r="D3" s="85"/>
      <c r="E3" s="86"/>
      <c r="F3" s="86"/>
      <c r="G3" s="86"/>
      <c r="H3" s="86"/>
      <c r="I3" s="86"/>
      <c r="J3" s="86"/>
      <c r="K3" s="86"/>
      <c r="L3" s="86"/>
      <c r="M3" s="86"/>
      <c r="N3" s="89" t="s">
        <v>25</v>
      </c>
    </row>
    <row r="4" spans="1:14">
      <c r="A4" s="62" t="s">
        <v>71</v>
      </c>
      <c r="B4" s="85">
        <v>60811</v>
      </c>
      <c r="C4" s="85">
        <v>66875</v>
      </c>
      <c r="D4" s="85">
        <v>72991</v>
      </c>
      <c r="E4" s="86">
        <v>71873</v>
      </c>
      <c r="F4" s="86">
        <v>76568</v>
      </c>
      <c r="G4" s="86">
        <v>74510</v>
      </c>
      <c r="H4" s="86"/>
      <c r="I4" s="86"/>
      <c r="J4" s="86"/>
      <c r="K4" s="87">
        <v>2802</v>
      </c>
      <c r="L4" s="87">
        <v>2865</v>
      </c>
      <c r="M4" s="87">
        <v>3106</v>
      </c>
      <c r="N4" s="89"/>
    </row>
    <row r="5" spans="1:14">
      <c r="A5" s="62" t="s">
        <v>72</v>
      </c>
      <c r="B5" s="85">
        <v>39625</v>
      </c>
      <c r="C5" s="85">
        <v>27648</v>
      </c>
      <c r="D5" s="85">
        <v>27158</v>
      </c>
      <c r="E5" s="86">
        <v>28669</v>
      </c>
      <c r="F5" s="86">
        <v>30190</v>
      </c>
      <c r="G5" s="86">
        <v>31298</v>
      </c>
      <c r="H5" s="87">
        <v>110171</v>
      </c>
      <c r="I5" s="87">
        <v>110968</v>
      </c>
      <c r="J5" s="87">
        <v>113543</v>
      </c>
      <c r="K5" s="86"/>
      <c r="L5" s="86"/>
      <c r="M5" s="86"/>
      <c r="N5" s="89"/>
    </row>
    <row r="6" spans="1:14">
      <c r="A6" s="62" t="s">
        <v>73</v>
      </c>
      <c r="B6" s="85">
        <v>1151</v>
      </c>
      <c r="C6" s="85">
        <v>5064</v>
      </c>
      <c r="D6" s="85">
        <v>2563</v>
      </c>
      <c r="E6" s="86">
        <v>3107</v>
      </c>
      <c r="F6" s="86">
        <v>778</v>
      </c>
      <c r="G6" s="86">
        <v>2227</v>
      </c>
      <c r="H6" s="87"/>
      <c r="I6" s="87"/>
      <c r="J6" s="87"/>
      <c r="K6" s="87"/>
      <c r="L6" s="87"/>
      <c r="M6" s="87"/>
      <c r="N6" s="89"/>
    </row>
    <row r="7" spans="1:14">
      <c r="A7" s="62" t="s">
        <v>74</v>
      </c>
      <c r="B7" s="85" t="s">
        <v>75</v>
      </c>
      <c r="C7" s="85">
        <v>47701</v>
      </c>
      <c r="D7" s="85">
        <v>44647</v>
      </c>
      <c r="E7" s="86">
        <v>9595</v>
      </c>
      <c r="F7" s="86">
        <v>9648</v>
      </c>
      <c r="G7" s="86">
        <v>9350</v>
      </c>
      <c r="H7" s="87">
        <v>9297</v>
      </c>
      <c r="I7" s="87">
        <v>7276</v>
      </c>
      <c r="J7" s="87">
        <v>8072</v>
      </c>
      <c r="K7" s="87"/>
      <c r="L7" s="87"/>
      <c r="M7" s="87"/>
      <c r="N7" s="89"/>
    </row>
    <row r="8" spans="1:14">
      <c r="A8" s="62" t="s">
        <v>76</v>
      </c>
      <c r="B8" s="85">
        <v>149567</v>
      </c>
      <c r="C8" s="85">
        <v>147288</v>
      </c>
      <c r="D8" s="85">
        <v>147359</v>
      </c>
      <c r="E8" s="86">
        <v>113245</v>
      </c>
      <c r="F8" s="86">
        <v>117184</v>
      </c>
      <c r="G8" s="86">
        <v>117386</v>
      </c>
      <c r="H8" s="87">
        <v>119469</v>
      </c>
      <c r="I8" s="87">
        <v>118243</v>
      </c>
      <c r="J8" s="87">
        <v>121615</v>
      </c>
      <c r="K8" s="87">
        <v>90221</v>
      </c>
      <c r="L8" s="87">
        <v>75833</v>
      </c>
      <c r="M8" s="87">
        <v>74196</v>
      </c>
      <c r="N8" s="87">
        <v>76555</v>
      </c>
    </row>
    <row r="9" spans="1:14">
      <c r="A9" s="93" t="s">
        <v>77</v>
      </c>
      <c r="B9" s="85"/>
      <c r="C9" s="85"/>
      <c r="D9" s="85"/>
      <c r="E9" s="86"/>
      <c r="F9" s="86"/>
      <c r="G9" s="86"/>
      <c r="H9" s="86"/>
      <c r="I9" s="86"/>
      <c r="J9" s="86"/>
      <c r="K9" s="86"/>
      <c r="L9" s="86"/>
      <c r="M9" s="86"/>
      <c r="N9" s="89" t="s">
        <v>25</v>
      </c>
    </row>
    <row r="10" spans="1:14">
      <c r="A10" s="62" t="s">
        <v>78</v>
      </c>
      <c r="B10" s="85">
        <v>45998</v>
      </c>
      <c r="C10" s="85">
        <v>51455</v>
      </c>
      <c r="D10" s="85">
        <v>56785</v>
      </c>
      <c r="E10" s="86">
        <v>57867</v>
      </c>
      <c r="F10" s="86">
        <v>61257</v>
      </c>
      <c r="G10" s="86">
        <v>59905</v>
      </c>
      <c r="H10" s="86"/>
      <c r="I10" s="86"/>
      <c r="J10" s="86"/>
      <c r="K10" s="86"/>
      <c r="L10" s="86"/>
      <c r="M10" s="86"/>
      <c r="N10" s="89"/>
    </row>
    <row r="11" spans="1:14">
      <c r="A11" s="62" t="s">
        <v>79</v>
      </c>
      <c r="B11" s="85">
        <v>25715</v>
      </c>
      <c r="C11" s="85">
        <v>16823</v>
      </c>
      <c r="D11" s="85">
        <v>17525</v>
      </c>
      <c r="E11" s="86">
        <v>21974</v>
      </c>
      <c r="F11" s="86">
        <v>22447</v>
      </c>
      <c r="G11" s="86">
        <v>22788</v>
      </c>
      <c r="H11" s="86"/>
      <c r="I11" s="86"/>
      <c r="J11" s="86"/>
      <c r="K11" s="86"/>
      <c r="L11" s="86"/>
      <c r="M11" s="86"/>
      <c r="N11" s="89"/>
    </row>
    <row r="12" spans="1:14">
      <c r="A12" s="62" t="s">
        <v>80</v>
      </c>
      <c r="B12" s="85"/>
      <c r="C12" s="85"/>
      <c r="D12" s="85"/>
      <c r="E12" s="86">
        <v>17945</v>
      </c>
      <c r="F12" s="86">
        <v>16848</v>
      </c>
      <c r="G12" s="86">
        <v>17831</v>
      </c>
      <c r="H12" s="87">
        <v>17756</v>
      </c>
      <c r="I12" s="87">
        <v>17569</v>
      </c>
      <c r="J12" s="87">
        <v>18111</v>
      </c>
      <c r="K12" s="87">
        <v>13806</v>
      </c>
      <c r="L12" s="87">
        <v>12592</v>
      </c>
      <c r="M12" s="87">
        <v>11707</v>
      </c>
      <c r="N12" s="87">
        <v>12781</v>
      </c>
    </row>
    <row r="13" spans="1:14">
      <c r="A13" s="94" t="s">
        <v>81</v>
      </c>
      <c r="B13" s="85"/>
      <c r="C13" s="85"/>
      <c r="D13" s="85"/>
      <c r="E13" s="86"/>
      <c r="F13" s="86"/>
      <c r="G13" s="86"/>
      <c r="H13" s="87"/>
      <c r="I13" s="87"/>
      <c r="J13" s="87"/>
      <c r="K13" s="87">
        <v>3118</v>
      </c>
      <c r="L13" s="87">
        <v>2565</v>
      </c>
      <c r="M13" s="87">
        <v>2497</v>
      </c>
      <c r="N13" s="87">
        <v>973</v>
      </c>
    </row>
    <row r="14" spans="1:14">
      <c r="A14" s="62" t="s">
        <v>82</v>
      </c>
      <c r="B14" s="85">
        <v>15537</v>
      </c>
      <c r="C14" s="85">
        <v>14528</v>
      </c>
      <c r="D14" s="85">
        <v>12508</v>
      </c>
      <c r="E14" s="86">
        <v>2870</v>
      </c>
      <c r="F14" s="86">
        <v>2723</v>
      </c>
      <c r="G14" s="86">
        <v>3463</v>
      </c>
      <c r="H14" s="87">
        <v>5025</v>
      </c>
      <c r="I14" s="87">
        <v>4869</v>
      </c>
      <c r="J14" s="87">
        <v>5059</v>
      </c>
      <c r="K14" s="87">
        <v>2927</v>
      </c>
      <c r="L14" s="87">
        <v>2068</v>
      </c>
      <c r="M14" s="87">
        <v>1876</v>
      </c>
      <c r="N14" s="87">
        <v>2813</v>
      </c>
    </row>
    <row r="15" spans="1:14">
      <c r="A15" s="94" t="s">
        <v>83</v>
      </c>
      <c r="B15" s="85"/>
      <c r="C15" s="85"/>
      <c r="D15" s="85"/>
      <c r="E15" s="86"/>
      <c r="F15" s="86"/>
      <c r="G15" s="86"/>
      <c r="H15" s="87"/>
      <c r="I15" s="87"/>
      <c r="J15" s="87"/>
      <c r="K15" s="87">
        <v>256</v>
      </c>
      <c r="L15" s="87">
        <v>301</v>
      </c>
      <c r="M15" s="87">
        <v>6524</v>
      </c>
      <c r="N15" s="87">
        <v>1607</v>
      </c>
    </row>
    <row r="16" spans="1:14">
      <c r="A16" s="94" t="s">
        <v>84</v>
      </c>
      <c r="B16" s="85"/>
      <c r="C16" s="85"/>
      <c r="D16" s="85"/>
      <c r="E16" s="86"/>
      <c r="F16" s="86"/>
      <c r="G16" s="86"/>
      <c r="H16" s="87"/>
      <c r="I16" s="87"/>
      <c r="J16" s="87"/>
      <c r="K16" s="87">
        <v>3294</v>
      </c>
      <c r="L16" s="87">
        <v>2397</v>
      </c>
      <c r="M16" s="87">
        <v>2283</v>
      </c>
      <c r="N16" s="87">
        <v>465</v>
      </c>
    </row>
    <row r="17" spans="1:15">
      <c r="A17" s="94" t="s">
        <v>85</v>
      </c>
      <c r="B17" s="85"/>
      <c r="C17" s="85"/>
      <c r="D17" s="85"/>
      <c r="E17" s="86"/>
      <c r="F17" s="86"/>
      <c r="G17" s="86"/>
      <c r="H17" s="87"/>
      <c r="I17" s="87"/>
      <c r="J17" s="87"/>
      <c r="K17" s="87">
        <v>1486</v>
      </c>
      <c r="L17" s="87">
        <v>877</v>
      </c>
      <c r="M17" s="87">
        <v>0</v>
      </c>
      <c r="N17" s="87">
        <v>2734</v>
      </c>
    </row>
    <row r="18" spans="1:15" s="2" customFormat="1">
      <c r="A18" s="94" t="s">
        <v>86</v>
      </c>
      <c r="B18" s="89"/>
      <c r="C18" s="89"/>
      <c r="D18" s="89"/>
      <c r="E18" s="89"/>
      <c r="F18" s="89"/>
      <c r="G18" s="89"/>
      <c r="H18" s="89"/>
      <c r="I18" s="89"/>
      <c r="J18" s="89"/>
      <c r="K18" s="87">
        <v>2839</v>
      </c>
      <c r="L18" s="87">
        <v>2430</v>
      </c>
      <c r="M18" s="87">
        <v>1782</v>
      </c>
      <c r="N18" s="87">
        <v>0</v>
      </c>
      <c r="O18" s="19"/>
    </row>
    <row r="19" spans="1:15" ht="30">
      <c r="A19" s="62" t="s">
        <v>87</v>
      </c>
      <c r="B19" s="85">
        <v>3012</v>
      </c>
      <c r="C19" s="85">
        <v>2912</v>
      </c>
      <c r="D19" s="85">
        <v>2857</v>
      </c>
      <c r="E19" s="86">
        <v>2661</v>
      </c>
      <c r="F19" s="86">
        <v>2530</v>
      </c>
      <c r="G19" s="86">
        <v>2605</v>
      </c>
      <c r="H19" s="87">
        <v>2797</v>
      </c>
      <c r="I19" s="87">
        <v>12168</v>
      </c>
      <c r="J19" s="87">
        <v>2790</v>
      </c>
      <c r="K19" s="87"/>
      <c r="L19" s="87"/>
      <c r="M19" s="87"/>
      <c r="N19" s="87">
        <v>-532</v>
      </c>
    </row>
    <row r="20" spans="1:15">
      <c r="A20" s="94" t="s">
        <v>88</v>
      </c>
      <c r="B20" s="85">
        <v>7085</v>
      </c>
      <c r="C20" s="85">
        <v>3951</v>
      </c>
      <c r="D20" s="85">
        <v>3891</v>
      </c>
      <c r="E20" s="86"/>
      <c r="F20" s="86"/>
      <c r="G20" s="86"/>
      <c r="H20" s="87">
        <v>0</v>
      </c>
      <c r="I20" s="87">
        <v>2550</v>
      </c>
      <c r="J20" s="87">
        <v>22136</v>
      </c>
      <c r="K20" s="87"/>
      <c r="L20" s="87"/>
      <c r="M20" s="87"/>
      <c r="N20" s="87"/>
    </row>
    <row r="21" spans="1:15" ht="30">
      <c r="A21" s="94" t="s">
        <v>87</v>
      </c>
      <c r="B21" s="85"/>
      <c r="C21" s="85"/>
      <c r="D21" s="85"/>
      <c r="E21" s="86"/>
      <c r="F21" s="86"/>
      <c r="G21" s="86"/>
      <c r="H21" s="87">
        <v>2365</v>
      </c>
      <c r="I21" s="87">
        <v>2399</v>
      </c>
      <c r="J21" s="87">
        <v>2777</v>
      </c>
      <c r="K21" s="87"/>
      <c r="L21" s="87"/>
      <c r="M21" s="87"/>
      <c r="N21" s="87"/>
    </row>
    <row r="22" spans="1:15">
      <c r="A22" s="62" t="s">
        <v>89</v>
      </c>
      <c r="B22" s="85">
        <v>38033</v>
      </c>
      <c r="C22" s="85">
        <v>37362</v>
      </c>
      <c r="D22" s="85">
        <v>36387</v>
      </c>
      <c r="E22" s="86">
        <v>828</v>
      </c>
      <c r="F22" s="86">
        <v>1115</v>
      </c>
      <c r="G22" s="86">
        <v>2608</v>
      </c>
      <c r="H22" s="87">
        <v>982</v>
      </c>
      <c r="I22" s="87">
        <v>1082</v>
      </c>
      <c r="J22" s="87">
        <v>464</v>
      </c>
      <c r="K22" s="87">
        <v>176</v>
      </c>
      <c r="L22" s="87">
        <v>159</v>
      </c>
      <c r="M22" s="87">
        <v>136</v>
      </c>
      <c r="N22" s="86"/>
    </row>
    <row r="23" spans="1:15">
      <c r="A23" s="62" t="s">
        <v>90</v>
      </c>
      <c r="B23" s="85" t="s">
        <v>91</v>
      </c>
      <c r="C23" s="85">
        <v>127031</v>
      </c>
      <c r="D23" s="85">
        <v>129953</v>
      </c>
      <c r="E23" s="86">
        <v>104145</v>
      </c>
      <c r="F23" s="86">
        <v>106921</v>
      </c>
      <c r="G23" s="86">
        <v>109200</v>
      </c>
      <c r="H23" s="87">
        <v>116577</v>
      </c>
      <c r="I23" s="87">
        <v>131520</v>
      </c>
      <c r="J23" s="87">
        <v>144008</v>
      </c>
      <c r="K23" s="87">
        <v>92754</v>
      </c>
      <c r="L23" s="87">
        <v>81259</v>
      </c>
      <c r="M23" s="87">
        <v>80702</v>
      </c>
      <c r="N23" s="87">
        <v>76375</v>
      </c>
    </row>
    <row r="24" spans="1:15">
      <c r="A24" s="94" t="s">
        <v>92</v>
      </c>
      <c r="B24" s="85"/>
      <c r="C24" s="85"/>
      <c r="D24" s="85"/>
      <c r="E24" s="86"/>
      <c r="F24" s="86"/>
      <c r="G24" s="86"/>
      <c r="H24" s="87">
        <v>4140</v>
      </c>
      <c r="I24" s="87">
        <v>2126</v>
      </c>
      <c r="J24" s="87">
        <v>2259</v>
      </c>
      <c r="K24" s="87">
        <v>2479</v>
      </c>
      <c r="L24" s="87">
        <v>11396</v>
      </c>
      <c r="M24" s="87">
        <v>2823</v>
      </c>
      <c r="N24" s="87">
        <v>1231</v>
      </c>
    </row>
    <row r="25" spans="1:15" ht="30">
      <c r="A25" s="62" t="s">
        <v>93</v>
      </c>
      <c r="B25" s="85">
        <v>14187</v>
      </c>
      <c r="C25" s="85">
        <v>20257</v>
      </c>
      <c r="D25" s="85">
        <v>17406</v>
      </c>
      <c r="E25" s="86">
        <v>9100</v>
      </c>
      <c r="F25" s="86">
        <v>10263</v>
      </c>
      <c r="G25" s="86">
        <v>8186</v>
      </c>
      <c r="H25" s="87">
        <v>7031</v>
      </c>
      <c r="I25" s="87">
        <v>-11151</v>
      </c>
      <c r="J25" s="87">
        <v>-20134</v>
      </c>
      <c r="K25" s="87">
        <v>-54</v>
      </c>
      <c r="L25" s="87">
        <v>5970</v>
      </c>
      <c r="M25" s="87">
        <v>-3683</v>
      </c>
      <c r="N25" s="87">
        <v>1412</v>
      </c>
    </row>
    <row r="26" spans="1:15">
      <c r="A26" s="62" t="s">
        <v>94</v>
      </c>
      <c r="B26" s="85">
        <v>-1039</v>
      </c>
      <c r="C26" s="85">
        <v>-5738</v>
      </c>
      <c r="D26" s="85">
        <v>-2504</v>
      </c>
      <c r="E26" s="86">
        <v>-1219</v>
      </c>
      <c r="F26" s="86">
        <v>-773</v>
      </c>
      <c r="G26" s="86">
        <v>-6485</v>
      </c>
      <c r="H26" s="87">
        <v>1133</v>
      </c>
      <c r="I26" s="87">
        <v>2611</v>
      </c>
      <c r="J26" s="87">
        <v>-583</v>
      </c>
      <c r="K26" s="87">
        <v>-552</v>
      </c>
      <c r="L26" s="87">
        <v>487</v>
      </c>
      <c r="M26" s="87">
        <v>286</v>
      </c>
      <c r="N26" s="87">
        <v>-476</v>
      </c>
    </row>
    <row r="27" spans="1:15">
      <c r="A27" s="62" t="s">
        <v>95</v>
      </c>
      <c r="B27" s="85">
        <v>13148</v>
      </c>
      <c r="C27" s="85">
        <v>14519</v>
      </c>
      <c r="D27" s="85">
        <v>14902</v>
      </c>
      <c r="E27" s="86">
        <v>7881</v>
      </c>
      <c r="F27" s="86">
        <v>9490</v>
      </c>
      <c r="G27" s="86">
        <v>1700</v>
      </c>
      <c r="H27" s="87">
        <v>8165</v>
      </c>
      <c r="I27" s="87">
        <v>-8540</v>
      </c>
      <c r="J27" s="87">
        <v>-20717</v>
      </c>
      <c r="K27" s="87">
        <v>-606</v>
      </c>
      <c r="L27" s="87">
        <v>6457</v>
      </c>
      <c r="M27" s="87">
        <v>-3396</v>
      </c>
      <c r="N27" s="87">
        <v>936</v>
      </c>
    </row>
    <row r="28" spans="1:15" ht="30">
      <c r="A28" s="62" t="s">
        <v>96</v>
      </c>
      <c r="B28" s="85">
        <v>-969</v>
      </c>
      <c r="C28" s="85">
        <v>-76</v>
      </c>
      <c r="D28" s="85">
        <v>-1038</v>
      </c>
      <c r="E28" s="86">
        <v>5475</v>
      </c>
      <c r="F28" s="86">
        <v>5855</v>
      </c>
      <c r="G28" s="86">
        <v>-7495</v>
      </c>
      <c r="H28" s="87">
        <v>-954</v>
      </c>
      <c r="I28" s="87">
        <v>-309</v>
      </c>
      <c r="J28" s="87">
        <v>-1726</v>
      </c>
      <c r="K28" s="87">
        <v>-4306</v>
      </c>
      <c r="L28" s="87">
        <v>-911</v>
      </c>
      <c r="M28" s="87">
        <v>-3195</v>
      </c>
      <c r="N28" s="87">
        <v>-644</v>
      </c>
    </row>
    <row r="29" spans="1:15">
      <c r="A29" s="62" t="s">
        <v>97</v>
      </c>
      <c r="B29" s="85">
        <v>12179</v>
      </c>
      <c r="C29" s="85">
        <v>14443</v>
      </c>
      <c r="D29" s="85">
        <v>13864</v>
      </c>
      <c r="E29" s="86">
        <v>13355</v>
      </c>
      <c r="F29" s="86">
        <v>15345</v>
      </c>
      <c r="G29" s="86">
        <v>-5795</v>
      </c>
      <c r="H29" s="87">
        <v>7211</v>
      </c>
      <c r="I29" s="87">
        <v>-8849</v>
      </c>
      <c r="J29" s="87">
        <v>-22443</v>
      </c>
      <c r="K29" s="87">
        <v>-4912</v>
      </c>
      <c r="L29" s="87">
        <v>5546</v>
      </c>
      <c r="M29" s="87">
        <v>-6591</v>
      </c>
      <c r="N29" s="87">
        <v>292</v>
      </c>
    </row>
    <row r="30" spans="1:15" ht="30">
      <c r="A30" s="62" t="s">
        <v>98</v>
      </c>
      <c r="B30" s="85">
        <v>535</v>
      </c>
      <c r="C30" s="85">
        <v>292</v>
      </c>
      <c r="D30" s="85">
        <v>223</v>
      </c>
      <c r="E30" s="86">
        <v>298</v>
      </c>
      <c r="F30" s="86">
        <v>112</v>
      </c>
      <c r="G30" s="86">
        <v>332</v>
      </c>
      <c r="H30" s="87">
        <v>-289</v>
      </c>
      <c r="I30" s="87">
        <v>-365</v>
      </c>
      <c r="J30" s="87">
        <v>-89</v>
      </c>
      <c r="K30" s="87">
        <v>66</v>
      </c>
      <c r="L30" s="87">
        <v>-158</v>
      </c>
      <c r="M30" s="87">
        <v>-71</v>
      </c>
      <c r="N30" s="87">
        <v>67</v>
      </c>
    </row>
    <row r="31" spans="1:15">
      <c r="A31" s="95" t="s">
        <v>99</v>
      </c>
      <c r="B31" s="98">
        <v>11644</v>
      </c>
      <c r="C31" s="98">
        <v>14151</v>
      </c>
      <c r="D31" s="98">
        <v>13641</v>
      </c>
      <c r="E31" s="99">
        <v>13057</v>
      </c>
      <c r="F31" s="99">
        <v>15233</v>
      </c>
      <c r="G31" s="99">
        <v>-6126</v>
      </c>
      <c r="H31" s="100">
        <v>7500</v>
      </c>
      <c r="I31" s="100">
        <v>-8484</v>
      </c>
      <c r="J31" s="100">
        <v>-22355</v>
      </c>
      <c r="K31" s="100">
        <v>-4979</v>
      </c>
      <c r="L31" s="100">
        <v>5704</v>
      </c>
      <c r="M31" s="100">
        <v>-6520</v>
      </c>
      <c r="N31" s="100">
        <v>225</v>
      </c>
    </row>
    <row r="32" spans="1:15">
      <c r="A32" s="62" t="s">
        <v>100</v>
      </c>
      <c r="B32" s="85">
        <v>-300</v>
      </c>
      <c r="C32" s="85">
        <v>-1031</v>
      </c>
      <c r="D32" s="85">
        <v>0</v>
      </c>
      <c r="E32" s="86">
        <v>0</v>
      </c>
      <c r="F32" s="86">
        <v>0</v>
      </c>
      <c r="G32" s="86">
        <v>-18</v>
      </c>
      <c r="H32" s="87">
        <v>-656</v>
      </c>
      <c r="I32" s="87">
        <v>-436</v>
      </c>
      <c r="J32" s="87">
        <v>-447</v>
      </c>
      <c r="K32" s="87">
        <v>-460</v>
      </c>
      <c r="L32" s="87">
        <v>-474</v>
      </c>
      <c r="M32" s="87">
        <v>-237</v>
      </c>
      <c r="N32" s="87">
        <v>-289</v>
      </c>
    </row>
    <row r="33" spans="1:14" ht="30">
      <c r="A33" s="62" t="s">
        <v>101</v>
      </c>
      <c r="B33" s="85">
        <v>11344</v>
      </c>
      <c r="C33" s="85" t="s">
        <v>102</v>
      </c>
      <c r="D33" s="85">
        <v>13641</v>
      </c>
      <c r="E33" s="86">
        <v>13057</v>
      </c>
      <c r="F33" s="86">
        <v>15233</v>
      </c>
      <c r="G33" s="86">
        <v>-6145</v>
      </c>
      <c r="H33" s="87">
        <v>6845</v>
      </c>
      <c r="I33" s="87">
        <v>-8920</v>
      </c>
      <c r="J33" s="87">
        <v>-22802</v>
      </c>
      <c r="K33" s="87">
        <v>-5439</v>
      </c>
      <c r="L33" s="87">
        <v>5230</v>
      </c>
      <c r="M33" s="87">
        <v>-6757</v>
      </c>
      <c r="N33" s="87">
        <v>-64</v>
      </c>
    </row>
    <row r="34" spans="1:14">
      <c r="A34" s="93" t="s">
        <v>103</v>
      </c>
      <c r="B34" s="85"/>
      <c r="C34" s="85"/>
      <c r="D34" s="85"/>
      <c r="E34" s="86"/>
      <c r="F34" s="86"/>
      <c r="G34" s="86"/>
      <c r="H34" s="86"/>
      <c r="I34" s="86"/>
      <c r="J34" s="86"/>
      <c r="K34" s="86"/>
      <c r="L34" s="86"/>
      <c r="M34" s="86"/>
      <c r="N34" s="89" t="s">
        <v>25</v>
      </c>
    </row>
    <row r="35" spans="1:14">
      <c r="A35" s="62" t="s">
        <v>95</v>
      </c>
      <c r="B35" s="85">
        <v>12613</v>
      </c>
      <c r="C35" s="85">
        <v>14227</v>
      </c>
      <c r="D35" s="85">
        <v>14679</v>
      </c>
      <c r="E35" s="86">
        <v>7881</v>
      </c>
      <c r="F35" s="86">
        <v>9490</v>
      </c>
      <c r="G35" s="86">
        <v>1700</v>
      </c>
      <c r="H35" s="87">
        <v>8165</v>
      </c>
      <c r="I35" s="87">
        <v>-8540</v>
      </c>
      <c r="J35" s="87">
        <v>-20717</v>
      </c>
      <c r="K35" s="87">
        <v>-606</v>
      </c>
      <c r="L35" s="87">
        <v>6457</v>
      </c>
      <c r="M35" s="87">
        <v>-3396</v>
      </c>
      <c r="N35" s="87">
        <v>936</v>
      </c>
    </row>
    <row r="36" spans="1:14" ht="30">
      <c r="A36" s="62" t="s">
        <v>104</v>
      </c>
      <c r="B36" s="85"/>
      <c r="C36" s="85"/>
      <c r="D36" s="85"/>
      <c r="E36" s="86">
        <v>262</v>
      </c>
      <c r="F36" s="86">
        <v>-45</v>
      </c>
      <c r="G36" s="86">
        <v>19</v>
      </c>
      <c r="H36" s="87">
        <v>-288</v>
      </c>
      <c r="I36" s="87">
        <v>-371</v>
      </c>
      <c r="J36" s="87">
        <v>-89</v>
      </c>
      <c r="K36" s="87">
        <v>7</v>
      </c>
      <c r="L36" s="87">
        <v>-158</v>
      </c>
      <c r="M36" s="87">
        <v>-71</v>
      </c>
      <c r="N36" s="87">
        <v>67</v>
      </c>
    </row>
    <row r="37" spans="1:14" ht="30">
      <c r="A37" s="62" t="s">
        <v>105</v>
      </c>
      <c r="B37" s="85"/>
      <c r="C37" s="85"/>
      <c r="D37" s="85"/>
      <c r="E37" s="86">
        <v>7618</v>
      </c>
      <c r="F37" s="86">
        <v>9535</v>
      </c>
      <c r="G37" s="86">
        <v>1681</v>
      </c>
      <c r="H37" s="87">
        <v>8453</v>
      </c>
      <c r="I37" s="87">
        <v>-8169</v>
      </c>
      <c r="J37" s="87">
        <v>-20629</v>
      </c>
      <c r="K37" s="87">
        <v>-613</v>
      </c>
      <c r="L37" s="87">
        <v>6615</v>
      </c>
      <c r="M37" s="87">
        <v>-3325</v>
      </c>
      <c r="N37" s="87">
        <v>869</v>
      </c>
    </row>
    <row r="38" spans="1:14">
      <c r="A38" s="62" t="s">
        <v>100</v>
      </c>
      <c r="B38" s="85"/>
      <c r="C38" s="85"/>
      <c r="D38" s="85"/>
      <c r="E38" s="86">
        <v>0</v>
      </c>
      <c r="F38" s="86">
        <v>0</v>
      </c>
      <c r="G38" s="86">
        <v>-18</v>
      </c>
      <c r="H38" s="87">
        <v>-656</v>
      </c>
      <c r="I38" s="87">
        <v>-436</v>
      </c>
      <c r="J38" s="87">
        <v>-447</v>
      </c>
      <c r="K38" s="87">
        <v>-460</v>
      </c>
      <c r="L38" s="87">
        <v>-474</v>
      </c>
      <c r="M38" s="87">
        <v>-237</v>
      </c>
      <c r="N38" s="87">
        <v>-289</v>
      </c>
    </row>
    <row r="39" spans="1:14" ht="30">
      <c r="A39" s="94" t="s">
        <v>106</v>
      </c>
      <c r="B39" s="85"/>
      <c r="C39" s="85"/>
      <c r="D39" s="85"/>
      <c r="E39" s="86"/>
      <c r="F39" s="86"/>
      <c r="G39" s="86"/>
      <c r="H39" s="87"/>
      <c r="I39" s="87"/>
      <c r="J39" s="87"/>
      <c r="K39" s="87"/>
      <c r="L39" s="87"/>
      <c r="M39" s="87"/>
      <c r="N39" s="87">
        <v>581</v>
      </c>
    </row>
    <row r="40" spans="1:14" ht="30">
      <c r="A40" s="94" t="s">
        <v>107</v>
      </c>
      <c r="B40" s="85"/>
      <c r="C40" s="85"/>
      <c r="D40" s="85"/>
      <c r="E40" s="86"/>
      <c r="F40" s="86"/>
      <c r="G40" s="86"/>
      <c r="H40" s="87"/>
      <c r="I40" s="87"/>
      <c r="J40" s="87"/>
      <c r="K40" s="87"/>
      <c r="L40" s="87"/>
      <c r="M40" s="87"/>
      <c r="N40" s="87">
        <v>-644</v>
      </c>
    </row>
    <row r="41" spans="1:14" ht="30">
      <c r="A41" s="62" t="s">
        <v>108</v>
      </c>
      <c r="B41" s="85"/>
      <c r="C41" s="85"/>
      <c r="D41" s="85"/>
      <c r="E41" s="86">
        <v>7618</v>
      </c>
      <c r="F41" s="86">
        <v>9535</v>
      </c>
      <c r="G41" s="86">
        <v>1663</v>
      </c>
      <c r="H41" s="87">
        <v>7797</v>
      </c>
      <c r="I41" s="87">
        <v>-8605</v>
      </c>
      <c r="J41" s="87">
        <v>-21076</v>
      </c>
      <c r="K41" s="87"/>
      <c r="L41" s="87"/>
      <c r="M41" s="87"/>
      <c r="N41" s="87">
        <v>-64</v>
      </c>
    </row>
    <row r="42" spans="1:14" ht="30">
      <c r="A42" s="62" t="s">
        <v>109</v>
      </c>
      <c r="B42" s="85">
        <v>-969</v>
      </c>
      <c r="C42" s="85">
        <v>-76</v>
      </c>
      <c r="D42" s="85">
        <v>-1038</v>
      </c>
      <c r="E42" s="86">
        <v>5475</v>
      </c>
      <c r="F42" s="86">
        <v>5855</v>
      </c>
      <c r="G42" s="86">
        <v>-7495</v>
      </c>
      <c r="H42" s="87">
        <v>-954</v>
      </c>
      <c r="I42" s="87">
        <v>-309</v>
      </c>
      <c r="J42" s="87">
        <v>-1726</v>
      </c>
      <c r="K42" s="87"/>
      <c r="L42" s="87"/>
      <c r="M42" s="87"/>
      <c r="N42" s="87"/>
    </row>
    <row r="43" spans="1:14" ht="30">
      <c r="A43" s="62" t="s">
        <v>110</v>
      </c>
      <c r="B43" s="85"/>
      <c r="C43" s="85"/>
      <c r="D43" s="85"/>
      <c r="E43" s="86">
        <v>36</v>
      </c>
      <c r="F43" s="86">
        <v>157</v>
      </c>
      <c r="G43" s="86">
        <v>312</v>
      </c>
      <c r="H43" s="87">
        <v>-1</v>
      </c>
      <c r="I43" s="87">
        <v>6</v>
      </c>
      <c r="J43" s="87">
        <v>0</v>
      </c>
      <c r="K43" s="87"/>
      <c r="L43" s="87"/>
      <c r="M43" s="87"/>
      <c r="N43" s="87"/>
    </row>
    <row r="44" spans="1:14" ht="30">
      <c r="A44" s="94" t="s">
        <v>106</v>
      </c>
      <c r="B44" s="85"/>
      <c r="C44" s="85"/>
      <c r="D44" s="85"/>
      <c r="E44" s="86"/>
      <c r="F44" s="86"/>
      <c r="G44" s="86"/>
      <c r="H44" s="87"/>
      <c r="I44" s="87"/>
      <c r="J44" s="87"/>
      <c r="K44" s="87">
        <v>-1073</v>
      </c>
      <c r="L44" s="87">
        <v>6141</v>
      </c>
      <c r="M44" s="87">
        <v>-3562</v>
      </c>
      <c r="N44" s="87"/>
    </row>
    <row r="45" spans="1:14" ht="30">
      <c r="A45" s="94" t="s">
        <v>107</v>
      </c>
      <c r="B45" s="85"/>
      <c r="C45" s="85"/>
      <c r="D45" s="85"/>
      <c r="E45" s="86"/>
      <c r="F45" s="86"/>
      <c r="G45" s="86"/>
      <c r="H45" s="87"/>
      <c r="I45" s="87"/>
      <c r="J45" s="87"/>
      <c r="K45" s="87">
        <v>-4366</v>
      </c>
      <c r="L45" s="87">
        <v>-911</v>
      </c>
      <c r="M45" s="87">
        <v>-3195</v>
      </c>
      <c r="N45" s="87"/>
    </row>
    <row r="46" spans="1:14" ht="30">
      <c r="A46" s="62" t="s">
        <v>101</v>
      </c>
      <c r="B46" s="85">
        <v>11644</v>
      </c>
      <c r="C46" s="85">
        <v>14151</v>
      </c>
      <c r="D46" s="85">
        <v>13641</v>
      </c>
      <c r="E46" s="86">
        <v>13057</v>
      </c>
      <c r="F46" s="86">
        <v>15233</v>
      </c>
      <c r="G46" s="86">
        <v>-6145</v>
      </c>
      <c r="H46" s="87">
        <v>6845</v>
      </c>
      <c r="I46" s="87">
        <v>-8920</v>
      </c>
      <c r="J46" s="87">
        <v>-22802</v>
      </c>
      <c r="K46" s="87">
        <v>-5439</v>
      </c>
      <c r="L46" s="87">
        <v>5230</v>
      </c>
      <c r="M46" s="87">
        <v>-6757</v>
      </c>
      <c r="N46" s="87"/>
    </row>
    <row r="47" spans="1:14">
      <c r="A47" s="93" t="s">
        <v>95</v>
      </c>
      <c r="B47" s="85"/>
      <c r="C47" s="85"/>
      <c r="D47" s="85"/>
      <c r="E47" s="86"/>
      <c r="F47" s="86"/>
      <c r="G47" s="86"/>
      <c r="H47" s="86"/>
      <c r="I47" s="86"/>
      <c r="J47" s="86"/>
      <c r="K47" s="86"/>
      <c r="L47" s="86"/>
      <c r="M47" s="86"/>
      <c r="N47" s="89" t="s">
        <v>25</v>
      </c>
    </row>
    <row r="48" spans="1:14">
      <c r="A48" s="62" t="s">
        <v>111</v>
      </c>
      <c r="B48" s="85" t="s">
        <v>112</v>
      </c>
      <c r="C48" s="85" t="s">
        <v>113</v>
      </c>
      <c r="D48" s="85" t="s">
        <v>114</v>
      </c>
      <c r="E48" s="86" t="s">
        <v>115</v>
      </c>
      <c r="F48" s="86" t="s">
        <v>116</v>
      </c>
      <c r="G48" s="86" t="s">
        <v>117</v>
      </c>
      <c r="H48" s="87" t="s">
        <v>118</v>
      </c>
      <c r="I48" s="87" t="s">
        <v>119</v>
      </c>
      <c r="J48" s="87" t="s">
        <v>120</v>
      </c>
      <c r="K48" s="87" t="s">
        <v>121</v>
      </c>
      <c r="L48" s="87" t="s">
        <v>122</v>
      </c>
      <c r="M48" s="87" t="s">
        <v>123</v>
      </c>
      <c r="N48" s="87" t="s">
        <v>124</v>
      </c>
    </row>
    <row r="49" spans="1:15">
      <c r="A49" s="62" t="s">
        <v>125</v>
      </c>
      <c r="B49" s="85" t="s">
        <v>112</v>
      </c>
      <c r="C49" s="85" t="s">
        <v>113</v>
      </c>
      <c r="D49" s="85" t="s">
        <v>114</v>
      </c>
      <c r="E49" s="86" t="s">
        <v>115</v>
      </c>
      <c r="F49" s="86" t="s">
        <v>126</v>
      </c>
      <c r="G49" s="86" t="s">
        <v>117</v>
      </c>
      <c r="H49" s="87" t="s">
        <v>127</v>
      </c>
      <c r="I49" s="87" t="s">
        <v>119</v>
      </c>
      <c r="J49" s="87" t="s">
        <v>120</v>
      </c>
      <c r="K49" s="87" t="s">
        <v>121</v>
      </c>
      <c r="L49" s="87" t="s">
        <v>122</v>
      </c>
      <c r="M49" s="87" t="s">
        <v>123</v>
      </c>
      <c r="N49" s="87" t="s">
        <v>124</v>
      </c>
    </row>
    <row r="50" spans="1:15">
      <c r="A50" s="93" t="s">
        <v>128</v>
      </c>
      <c r="B50" s="85"/>
      <c r="C50" s="85"/>
      <c r="D50" s="85"/>
      <c r="E50" s="86"/>
      <c r="F50" s="86"/>
      <c r="G50" s="86"/>
      <c r="H50" s="86"/>
      <c r="I50" s="86"/>
      <c r="J50" s="86"/>
      <c r="K50" s="86"/>
      <c r="L50" s="86"/>
      <c r="M50" s="86"/>
      <c r="N50" s="89" t="s">
        <v>25</v>
      </c>
    </row>
    <row r="51" spans="1:15" s="3" customFormat="1">
      <c r="A51" s="95" t="s">
        <v>111</v>
      </c>
      <c r="B51" s="90">
        <v>1.06</v>
      </c>
      <c r="C51" s="90">
        <v>1.23</v>
      </c>
      <c r="D51" s="90">
        <v>1.29</v>
      </c>
      <c r="E51" s="91">
        <v>1.27</v>
      </c>
      <c r="F51" s="91">
        <v>1.5</v>
      </c>
      <c r="G51" s="91">
        <v>-0.61</v>
      </c>
      <c r="H51" s="92">
        <v>0.75</v>
      </c>
      <c r="I51" s="92">
        <v>-1.03</v>
      </c>
      <c r="J51" s="92">
        <v>-2.62</v>
      </c>
      <c r="K51" s="92">
        <v>-4.99</v>
      </c>
      <c r="L51" s="92">
        <v>4.63</v>
      </c>
      <c r="M51" s="92">
        <v>-6.16</v>
      </c>
      <c r="N51" s="92">
        <v>-0.05</v>
      </c>
      <c r="O51" s="83"/>
    </row>
    <row r="52" spans="1:15">
      <c r="A52" s="62" t="s">
        <v>125</v>
      </c>
      <c r="B52" s="85" t="s">
        <v>129</v>
      </c>
      <c r="C52" s="85" t="s">
        <v>113</v>
      </c>
      <c r="D52" s="85" t="s">
        <v>130</v>
      </c>
      <c r="E52" s="86" t="s">
        <v>131</v>
      </c>
      <c r="F52" s="86" t="s">
        <v>132</v>
      </c>
      <c r="G52" s="86" t="s">
        <v>133</v>
      </c>
      <c r="H52" s="87" t="s">
        <v>134</v>
      </c>
      <c r="I52" s="87" t="s">
        <v>135</v>
      </c>
      <c r="J52" s="87" t="s">
        <v>136</v>
      </c>
      <c r="K52" s="87" t="s">
        <v>137</v>
      </c>
      <c r="L52" s="87" t="s">
        <v>138</v>
      </c>
      <c r="M52" s="87" t="s">
        <v>139</v>
      </c>
      <c r="N52" s="87" t="s">
        <v>140</v>
      </c>
    </row>
    <row r="53" spans="1:15">
      <c r="A53" s="62" t="s">
        <v>141</v>
      </c>
      <c r="B53" s="85" t="s">
        <v>142</v>
      </c>
      <c r="C53" s="85" t="s">
        <v>143</v>
      </c>
      <c r="D53" s="85" t="s">
        <v>144</v>
      </c>
      <c r="E53" s="86" t="s">
        <v>145</v>
      </c>
      <c r="F53" s="86" t="s">
        <v>146</v>
      </c>
      <c r="G53" s="86" t="s">
        <v>147</v>
      </c>
      <c r="H53" s="87" t="s">
        <v>148</v>
      </c>
      <c r="I53" s="87" t="s">
        <v>149</v>
      </c>
      <c r="J53" s="87" t="s">
        <v>150</v>
      </c>
      <c r="K53" s="87"/>
      <c r="L53" s="87"/>
      <c r="M53" s="87"/>
      <c r="N53" s="89" t="s">
        <v>25</v>
      </c>
    </row>
    <row r="54" spans="1:15">
      <c r="A54" s="93" t="s">
        <v>70</v>
      </c>
      <c r="B54" s="85"/>
      <c r="C54" s="85"/>
      <c r="D54" s="85"/>
      <c r="E54" s="86"/>
      <c r="F54" s="86"/>
      <c r="G54" s="86"/>
      <c r="H54" s="86"/>
      <c r="I54" s="86"/>
      <c r="J54" s="86"/>
      <c r="K54" s="86"/>
      <c r="L54" s="86"/>
      <c r="M54" s="86"/>
      <c r="N54" s="87">
        <v>31976</v>
      </c>
    </row>
    <row r="55" spans="1:15">
      <c r="A55" s="62" t="s">
        <v>71</v>
      </c>
      <c r="B55" s="85">
        <v>60344</v>
      </c>
      <c r="C55" s="85">
        <v>67012</v>
      </c>
      <c r="D55" s="85">
        <v>73304</v>
      </c>
      <c r="E55" s="86">
        <v>71951</v>
      </c>
      <c r="F55" s="86">
        <v>76715</v>
      </c>
      <c r="G55" s="86">
        <v>74565</v>
      </c>
      <c r="H55" s="86"/>
      <c r="I55" s="86"/>
      <c r="J55" s="86"/>
      <c r="K55" s="87">
        <v>42811</v>
      </c>
      <c r="L55" s="87">
        <v>37584</v>
      </c>
      <c r="M55" s="87">
        <v>34200</v>
      </c>
      <c r="N55" s="87"/>
    </row>
    <row r="56" spans="1:15">
      <c r="A56" s="62" t="s">
        <v>72</v>
      </c>
      <c r="B56" s="85">
        <v>39875</v>
      </c>
      <c r="C56" s="85">
        <v>28024</v>
      </c>
      <c r="D56" s="85">
        <v>27571</v>
      </c>
      <c r="E56" s="86">
        <v>29063</v>
      </c>
      <c r="F56" s="86">
        <v>30594</v>
      </c>
      <c r="G56" s="86">
        <v>31641</v>
      </c>
      <c r="H56" s="86"/>
      <c r="I56" s="86"/>
      <c r="J56" s="86"/>
      <c r="K56" s="87"/>
      <c r="L56" s="87"/>
      <c r="M56" s="87"/>
      <c r="N56" s="87"/>
    </row>
    <row r="57" spans="1:15">
      <c r="A57" s="62" t="s">
        <v>73</v>
      </c>
      <c r="B57" s="85">
        <v>1285</v>
      </c>
      <c r="C57" s="85" t="s">
        <v>151</v>
      </c>
      <c r="D57" s="85">
        <v>2657</v>
      </c>
      <c r="E57" s="86">
        <v>2886</v>
      </c>
      <c r="F57" s="86">
        <v>707</v>
      </c>
      <c r="G57" s="86">
        <v>2165</v>
      </c>
      <c r="H57" s="86"/>
      <c r="I57" s="86"/>
      <c r="J57" s="86"/>
      <c r="K57" s="87"/>
      <c r="L57" s="87"/>
      <c r="M57" s="87"/>
      <c r="N57" s="87"/>
    </row>
    <row r="58" spans="1:15">
      <c r="A58" s="62" t="s">
        <v>152</v>
      </c>
      <c r="B58" s="85" t="s">
        <v>153</v>
      </c>
      <c r="C58" s="85">
        <v>6584</v>
      </c>
      <c r="D58" s="85">
        <v>7401</v>
      </c>
      <c r="E58" s="86">
        <v>699</v>
      </c>
      <c r="F58" s="86">
        <v>1532</v>
      </c>
      <c r="G58" s="86">
        <v>-7672</v>
      </c>
      <c r="H58" s="86"/>
      <c r="I58" s="86"/>
      <c r="J58" s="86"/>
      <c r="K58" s="87"/>
      <c r="L58" s="87"/>
      <c r="M58" s="87"/>
      <c r="N58" s="87"/>
    </row>
    <row r="59" spans="1:15">
      <c r="A59" s="62" t="s">
        <v>154</v>
      </c>
      <c r="B59" s="85">
        <v>104624</v>
      </c>
      <c r="C59" s="85" t="s">
        <v>155</v>
      </c>
      <c r="D59" s="85">
        <v>110933</v>
      </c>
      <c r="E59" s="86">
        <v>104599</v>
      </c>
      <c r="F59" s="86">
        <v>109546</v>
      </c>
      <c r="G59" s="86">
        <v>100700</v>
      </c>
      <c r="H59" s="87">
        <v>76721</v>
      </c>
      <c r="I59" s="87">
        <v>74990</v>
      </c>
      <c r="J59" s="87">
        <v>74855</v>
      </c>
      <c r="K59" s="87"/>
      <c r="L59" s="87"/>
      <c r="M59" s="87"/>
      <c r="N59" s="89" t="s">
        <v>25</v>
      </c>
    </row>
    <row r="60" spans="1:15">
      <c r="A60" s="93" t="s">
        <v>77</v>
      </c>
      <c r="B60" s="85"/>
      <c r="C60" s="85"/>
      <c r="D60" s="85"/>
      <c r="E60" s="86"/>
      <c r="F60" s="86"/>
      <c r="G60" s="86"/>
      <c r="H60" s="86"/>
      <c r="I60" s="86"/>
      <c r="J60" s="86"/>
      <c r="K60" s="86"/>
      <c r="L60" s="86"/>
      <c r="M60" s="86"/>
      <c r="N60" s="87">
        <v>30426</v>
      </c>
    </row>
    <row r="61" spans="1:15">
      <c r="A61" s="62" t="s">
        <v>78</v>
      </c>
      <c r="B61" s="85">
        <v>45563</v>
      </c>
      <c r="C61" s="85">
        <v>51605</v>
      </c>
      <c r="D61" s="85">
        <v>57118</v>
      </c>
      <c r="E61" s="86">
        <v>57962</v>
      </c>
      <c r="F61" s="86">
        <v>61420</v>
      </c>
      <c r="G61" s="86">
        <v>59970</v>
      </c>
      <c r="H61" s="87">
        <v>62605</v>
      </c>
      <c r="I61" s="87">
        <v>63075</v>
      </c>
      <c r="J61" s="87">
        <v>63116</v>
      </c>
      <c r="K61" s="87">
        <v>37572</v>
      </c>
      <c r="L61" s="87">
        <v>35242</v>
      </c>
      <c r="M61" s="87">
        <v>31399</v>
      </c>
      <c r="N61" s="89" t="s">
        <v>25</v>
      </c>
    </row>
    <row r="62" spans="1:15">
      <c r="A62" s="62" t="s">
        <v>79</v>
      </c>
      <c r="B62" s="85">
        <v>25965</v>
      </c>
      <c r="C62" s="85">
        <v>17199</v>
      </c>
      <c r="D62" s="85">
        <v>17938</v>
      </c>
      <c r="E62" s="86">
        <v>19668</v>
      </c>
      <c r="F62" s="86">
        <v>20456</v>
      </c>
      <c r="G62" s="86">
        <v>20858</v>
      </c>
      <c r="H62" s="86"/>
      <c r="I62" s="86"/>
      <c r="J62" s="86"/>
      <c r="K62" s="86"/>
      <c r="L62" s="86"/>
      <c r="M62" s="86"/>
      <c r="N62" s="89"/>
    </row>
    <row r="63" spans="1:15">
      <c r="A63" s="62" t="s">
        <v>80</v>
      </c>
      <c r="B63" s="85"/>
      <c r="C63" s="85"/>
      <c r="D63" s="85"/>
      <c r="E63" s="86">
        <v>16104</v>
      </c>
      <c r="F63" s="86">
        <v>14972</v>
      </c>
      <c r="G63" s="86">
        <v>14914</v>
      </c>
      <c r="H63" s="87">
        <v>33450</v>
      </c>
      <c r="I63" s="87">
        <v>35977</v>
      </c>
      <c r="J63" s="87">
        <v>38689</v>
      </c>
      <c r="K63" s="87">
        <v>71888</v>
      </c>
      <c r="L63" s="87">
        <v>58014</v>
      </c>
      <c r="M63" s="87">
        <v>59387</v>
      </c>
      <c r="N63" s="89"/>
    </row>
    <row r="64" spans="1:15">
      <c r="A64" s="62" t="s">
        <v>82</v>
      </c>
      <c r="B64" s="85" t="s">
        <v>156</v>
      </c>
      <c r="C64" s="85">
        <v>1299</v>
      </c>
      <c r="D64" s="85">
        <v>1353</v>
      </c>
      <c r="E64" s="86">
        <v>1333</v>
      </c>
      <c r="F64" s="86">
        <v>1579</v>
      </c>
      <c r="G64" s="86">
        <v>1706</v>
      </c>
      <c r="H64" s="87"/>
      <c r="I64" s="87"/>
      <c r="J64" s="87"/>
      <c r="K64" s="86"/>
      <c r="L64" s="87"/>
      <c r="M64" s="86"/>
      <c r="N64" s="89"/>
    </row>
    <row r="65" spans="1:14">
      <c r="A65" s="62" t="s">
        <v>89</v>
      </c>
      <c r="B65" s="85" t="s">
        <v>157</v>
      </c>
      <c r="C65" s="85">
        <v>17556</v>
      </c>
      <c r="D65" s="85">
        <v>17672</v>
      </c>
      <c r="E65" s="86">
        <v>0</v>
      </c>
      <c r="F65" s="86">
        <v>0</v>
      </c>
      <c r="G65" s="86">
        <v>0</v>
      </c>
      <c r="H65" s="87"/>
      <c r="I65" s="87"/>
      <c r="J65" s="87"/>
      <c r="K65" s="86"/>
      <c r="L65" s="87"/>
      <c r="M65" s="86"/>
      <c r="N65" s="89"/>
    </row>
    <row r="66" spans="1:14">
      <c r="A66" s="62" t="s">
        <v>90</v>
      </c>
      <c r="B66" s="85">
        <v>89468</v>
      </c>
      <c r="C66" s="85">
        <v>87659</v>
      </c>
      <c r="D66" s="85">
        <v>94081</v>
      </c>
      <c r="E66" s="86">
        <v>95068</v>
      </c>
      <c r="F66" s="86">
        <v>98427</v>
      </c>
      <c r="G66" s="86">
        <v>97447</v>
      </c>
      <c r="H66" s="87"/>
      <c r="I66" s="87"/>
      <c r="J66" s="87"/>
      <c r="K66" s="86"/>
      <c r="L66" s="87"/>
      <c r="M66" s="86"/>
      <c r="N66" s="89"/>
    </row>
    <row r="67" spans="1:14">
      <c r="A67" s="94" t="s">
        <v>158</v>
      </c>
      <c r="B67" s="85"/>
      <c r="C67" s="85"/>
      <c r="D67" s="85"/>
      <c r="E67" s="86"/>
      <c r="F67" s="86"/>
      <c r="G67" s="86"/>
      <c r="H67" s="87">
        <v>25047</v>
      </c>
      <c r="I67" s="87">
        <v>27808</v>
      </c>
      <c r="J67" s="87">
        <v>29555</v>
      </c>
      <c r="K67" s="86"/>
      <c r="L67" s="87"/>
      <c r="M67" s="86"/>
      <c r="N67" s="89"/>
    </row>
    <row r="68" spans="1:14">
      <c r="A68" s="94" t="s">
        <v>159</v>
      </c>
      <c r="B68" s="85"/>
      <c r="C68" s="85"/>
      <c r="D68" s="85"/>
      <c r="E68" s="86"/>
      <c r="F68" s="86"/>
      <c r="G68" s="86"/>
      <c r="H68" s="87">
        <v>110615</v>
      </c>
      <c r="I68" s="87">
        <v>111255</v>
      </c>
      <c r="J68" s="87">
        <v>113642</v>
      </c>
      <c r="K68" s="86"/>
      <c r="L68" s="87"/>
      <c r="M68" s="86"/>
      <c r="N68" s="89"/>
    </row>
    <row r="69" spans="1:14">
      <c r="A69" s="94" t="s">
        <v>80</v>
      </c>
      <c r="B69" s="85"/>
      <c r="C69" s="85"/>
      <c r="D69" s="85"/>
      <c r="E69" s="86"/>
      <c r="F69" s="86"/>
      <c r="G69" s="86"/>
      <c r="H69" s="87">
        <v>15518</v>
      </c>
      <c r="I69" s="87">
        <v>16406</v>
      </c>
      <c r="J69" s="87">
        <v>17319</v>
      </c>
      <c r="K69" s="86"/>
      <c r="L69" s="87"/>
      <c r="M69" s="86"/>
      <c r="N69" s="89"/>
    </row>
    <row r="70" spans="1:14">
      <c r="A70" s="94" t="s">
        <v>82</v>
      </c>
      <c r="B70" s="85"/>
      <c r="C70" s="85"/>
      <c r="D70" s="85"/>
      <c r="E70" s="86"/>
      <c r="F70" s="86"/>
      <c r="G70" s="86"/>
      <c r="H70" s="87">
        <v>2026</v>
      </c>
      <c r="I70" s="87">
        <v>2753</v>
      </c>
      <c r="J70" s="87">
        <v>2708</v>
      </c>
      <c r="K70" s="86"/>
      <c r="L70" s="87"/>
      <c r="M70" s="86"/>
      <c r="N70" s="89"/>
    </row>
    <row r="71" spans="1:14">
      <c r="A71" s="94" t="s">
        <v>88</v>
      </c>
      <c r="B71" s="85"/>
      <c r="C71" s="85"/>
      <c r="D71" s="85"/>
      <c r="E71" s="86"/>
      <c r="F71" s="86"/>
      <c r="G71" s="86"/>
      <c r="H71" s="87">
        <v>0</v>
      </c>
      <c r="I71" s="87">
        <v>1165</v>
      </c>
      <c r="J71" s="87">
        <v>22136</v>
      </c>
      <c r="K71" s="86"/>
      <c r="L71" s="87"/>
      <c r="M71" s="86"/>
      <c r="N71" s="89"/>
    </row>
    <row r="72" spans="1:14">
      <c r="A72" s="94" t="s">
        <v>86</v>
      </c>
      <c r="B72" s="85"/>
      <c r="C72" s="85"/>
      <c r="D72" s="85"/>
      <c r="E72" s="86"/>
      <c r="F72" s="86"/>
      <c r="G72" s="86"/>
      <c r="H72" s="87">
        <v>2349</v>
      </c>
      <c r="I72" s="87">
        <v>2385</v>
      </c>
      <c r="J72" s="87">
        <v>2764</v>
      </c>
      <c r="K72" s="86"/>
      <c r="L72" s="87"/>
      <c r="M72" s="86"/>
      <c r="N72" s="89"/>
    </row>
    <row r="73" spans="1:14">
      <c r="A73" s="94" t="s">
        <v>90</v>
      </c>
      <c r="B73" s="85"/>
      <c r="C73" s="85"/>
      <c r="D73" s="85"/>
      <c r="E73" s="86"/>
      <c r="F73" s="86"/>
      <c r="G73" s="86"/>
      <c r="H73" s="87">
        <v>105774</v>
      </c>
      <c r="I73" s="87">
        <v>111710</v>
      </c>
      <c r="J73" s="87">
        <v>135656</v>
      </c>
      <c r="K73" s="86"/>
      <c r="L73" s="87"/>
      <c r="M73" s="86"/>
      <c r="N73" s="89"/>
    </row>
    <row r="74" spans="1:14">
      <c r="A74" s="94" t="s">
        <v>92</v>
      </c>
      <c r="B74" s="85"/>
      <c r="C74" s="85"/>
      <c r="D74" s="85"/>
      <c r="E74" s="86"/>
      <c r="F74" s="86"/>
      <c r="G74" s="86"/>
      <c r="H74" s="87">
        <v>4227</v>
      </c>
      <c r="I74" s="87">
        <v>1937</v>
      </c>
      <c r="J74" s="87">
        <v>2255</v>
      </c>
      <c r="K74" s="86"/>
      <c r="L74" s="87"/>
      <c r="M74" s="86"/>
      <c r="N74" s="89"/>
    </row>
    <row r="75" spans="1:14">
      <c r="A75" s="94" t="s">
        <v>160</v>
      </c>
      <c r="B75" s="85"/>
      <c r="C75" s="85"/>
      <c r="D75" s="85"/>
      <c r="E75" s="86"/>
      <c r="F75" s="86"/>
      <c r="G75" s="86"/>
      <c r="H75" s="87">
        <v>-1251</v>
      </c>
      <c r="I75" s="87">
        <v>-6765</v>
      </c>
      <c r="J75" s="87">
        <v>-489</v>
      </c>
      <c r="K75" s="86"/>
      <c r="L75" s="87"/>
      <c r="M75" s="86"/>
      <c r="N75" s="89"/>
    </row>
    <row r="76" spans="1:14" ht="30">
      <c r="A76" s="62" t="s">
        <v>93</v>
      </c>
      <c r="B76" s="85">
        <v>15156</v>
      </c>
      <c r="C76" s="85">
        <v>19231</v>
      </c>
      <c r="D76" s="85">
        <v>16852</v>
      </c>
      <c r="E76" s="86">
        <v>9531</v>
      </c>
      <c r="F76" s="86">
        <v>11119</v>
      </c>
      <c r="G76" s="86">
        <v>3252</v>
      </c>
      <c r="H76" s="87">
        <v>7817</v>
      </c>
      <c r="I76" s="87">
        <v>-5282</v>
      </c>
      <c r="J76" s="87">
        <v>-20248</v>
      </c>
      <c r="K76" s="86"/>
      <c r="L76" s="87"/>
      <c r="M76" s="86"/>
      <c r="N76" s="89"/>
    </row>
    <row r="77" spans="1:14">
      <c r="A77" s="62" t="s">
        <v>94</v>
      </c>
      <c r="B77" s="85">
        <v>-2024</v>
      </c>
      <c r="C77" s="85">
        <v>-4839</v>
      </c>
      <c r="D77" s="85">
        <v>-2013</v>
      </c>
      <c r="E77" s="86">
        <v>-1667</v>
      </c>
      <c r="F77" s="86">
        <v>-1634</v>
      </c>
      <c r="G77" s="86">
        <v>-1506</v>
      </c>
      <c r="H77" s="87">
        <v>-298</v>
      </c>
      <c r="I77" s="87">
        <v>-3691</v>
      </c>
      <c r="J77" s="87">
        <v>-957</v>
      </c>
      <c r="K77" s="86"/>
      <c r="L77" s="87"/>
      <c r="M77" s="86"/>
      <c r="N77" s="89"/>
    </row>
    <row r="78" spans="1:14">
      <c r="A78" s="62" t="s">
        <v>95</v>
      </c>
      <c r="B78" s="85">
        <v>13132</v>
      </c>
      <c r="C78" s="85">
        <v>14392</v>
      </c>
      <c r="D78" s="85">
        <v>14839</v>
      </c>
      <c r="E78" s="86">
        <v>7864</v>
      </c>
      <c r="F78" s="86">
        <v>9485</v>
      </c>
      <c r="G78" s="86">
        <v>1746</v>
      </c>
      <c r="H78" s="87">
        <v>7519</v>
      </c>
      <c r="I78" s="87">
        <v>-8973</v>
      </c>
      <c r="J78" s="87">
        <v>-21205</v>
      </c>
      <c r="K78" s="86"/>
      <c r="L78" s="87"/>
      <c r="M78" s="86"/>
      <c r="N78" s="89"/>
    </row>
    <row r="79" spans="1:14" ht="30">
      <c r="A79" s="62" t="s">
        <v>96</v>
      </c>
      <c r="B79" s="85">
        <v>-969</v>
      </c>
      <c r="C79" s="85">
        <v>-76</v>
      </c>
      <c r="D79" s="85">
        <v>-1038</v>
      </c>
      <c r="E79" s="86">
        <v>5439</v>
      </c>
      <c r="F79" s="86">
        <v>5698</v>
      </c>
      <c r="G79" s="86">
        <v>-7807</v>
      </c>
      <c r="H79" s="87">
        <v>-952</v>
      </c>
      <c r="I79" s="87">
        <v>-315</v>
      </c>
      <c r="J79" s="87">
        <v>-1726</v>
      </c>
      <c r="K79" s="86"/>
      <c r="L79" s="87"/>
      <c r="M79" s="86"/>
      <c r="N79" s="89"/>
    </row>
    <row r="80" spans="1:14">
      <c r="A80" s="62" t="s">
        <v>161</v>
      </c>
      <c r="B80" s="85">
        <v>12163</v>
      </c>
      <c r="C80" s="85">
        <v>14316</v>
      </c>
      <c r="D80" s="85">
        <v>13801</v>
      </c>
      <c r="E80" s="86">
        <v>13303</v>
      </c>
      <c r="F80" s="86">
        <v>15182</v>
      </c>
      <c r="G80" s="86">
        <v>-6061</v>
      </c>
      <c r="H80" s="87">
        <v>6567</v>
      </c>
      <c r="I80" s="87">
        <v>-9288</v>
      </c>
      <c r="J80" s="87">
        <v>-22931</v>
      </c>
      <c r="K80" s="86"/>
      <c r="L80" s="87"/>
      <c r="M80" s="86"/>
      <c r="N80" s="89"/>
    </row>
    <row r="81" spans="1:14" ht="30">
      <c r="A81" s="62" t="s">
        <v>98</v>
      </c>
      <c r="B81" s="85">
        <v>519</v>
      </c>
      <c r="C81" s="85">
        <v>165</v>
      </c>
      <c r="D81" s="85">
        <v>160</v>
      </c>
      <c r="E81" s="86">
        <v>245</v>
      </c>
      <c r="F81" s="86">
        <v>-50</v>
      </c>
      <c r="G81" s="86">
        <v>83</v>
      </c>
      <c r="H81" s="87">
        <v>-278</v>
      </c>
      <c r="I81" s="87">
        <v>-368</v>
      </c>
      <c r="J81" s="87">
        <v>-129</v>
      </c>
      <c r="K81" s="86"/>
      <c r="L81" s="86"/>
      <c r="M81" s="86"/>
      <c r="N81" s="89"/>
    </row>
    <row r="82" spans="1:14">
      <c r="A82" s="62" t="s">
        <v>99</v>
      </c>
      <c r="B82" s="85">
        <v>11644</v>
      </c>
      <c r="C82" s="85">
        <v>14151</v>
      </c>
      <c r="D82" s="85">
        <v>13641</v>
      </c>
      <c r="E82" s="86">
        <v>13057</v>
      </c>
      <c r="F82" s="86">
        <v>15233</v>
      </c>
      <c r="G82" s="86">
        <v>-6145</v>
      </c>
      <c r="H82" s="87">
        <v>6845</v>
      </c>
      <c r="I82" s="87">
        <v>-8920</v>
      </c>
      <c r="J82" s="87">
        <v>-22802</v>
      </c>
      <c r="K82" s="86"/>
      <c r="L82" s="87"/>
      <c r="M82" s="86"/>
      <c r="N82" s="89"/>
    </row>
    <row r="83" spans="1:14">
      <c r="A83" s="62" t="s">
        <v>100</v>
      </c>
      <c r="B83" s="85">
        <v>-300</v>
      </c>
      <c r="C83" s="85">
        <v>-1031</v>
      </c>
      <c r="D83" s="85">
        <v>0</v>
      </c>
      <c r="E83" s="86">
        <v>0</v>
      </c>
      <c r="F83" s="86">
        <v>0</v>
      </c>
      <c r="G83" s="86">
        <v>0</v>
      </c>
      <c r="H83" s="87">
        <v>0</v>
      </c>
      <c r="I83" s="87">
        <v>0</v>
      </c>
      <c r="J83" s="87">
        <v>0</v>
      </c>
      <c r="K83" s="86"/>
      <c r="L83" s="87"/>
      <c r="M83" s="86"/>
      <c r="N83" s="89"/>
    </row>
    <row r="84" spans="1:14" ht="30">
      <c r="A84" s="62" t="s">
        <v>101</v>
      </c>
      <c r="B84" s="85">
        <v>11344</v>
      </c>
      <c r="C84" s="85" t="s">
        <v>102</v>
      </c>
      <c r="D84" s="85">
        <v>13641</v>
      </c>
      <c r="E84" s="86">
        <v>13057</v>
      </c>
      <c r="F84" s="86">
        <v>15233</v>
      </c>
      <c r="G84" s="86">
        <v>-6145</v>
      </c>
      <c r="H84" s="87">
        <v>6845</v>
      </c>
      <c r="I84" s="87">
        <v>-8920</v>
      </c>
      <c r="J84" s="87">
        <v>-22802</v>
      </c>
      <c r="K84" s="86"/>
      <c r="L84" s="87"/>
      <c r="M84" s="86"/>
      <c r="N84" s="89"/>
    </row>
    <row r="85" spans="1:14">
      <c r="A85" s="93" t="s">
        <v>103</v>
      </c>
      <c r="B85" s="85"/>
      <c r="C85" s="85"/>
      <c r="D85" s="85"/>
      <c r="E85" s="86"/>
      <c r="F85" s="86"/>
      <c r="G85" s="86"/>
      <c r="H85" s="86"/>
      <c r="I85" s="86"/>
      <c r="J85" s="86"/>
      <c r="K85" s="86"/>
      <c r="L85" s="87"/>
      <c r="M85" s="86"/>
      <c r="N85" s="89"/>
    </row>
    <row r="86" spans="1:14">
      <c r="A86" s="62" t="s">
        <v>95</v>
      </c>
      <c r="B86" s="85">
        <v>12613</v>
      </c>
      <c r="C86" s="85">
        <v>14227</v>
      </c>
      <c r="D86" s="85">
        <v>14679</v>
      </c>
      <c r="E86" s="86">
        <v>7864</v>
      </c>
      <c r="F86" s="86">
        <v>9485</v>
      </c>
      <c r="G86" s="86">
        <v>1746</v>
      </c>
      <c r="H86" s="87">
        <v>7519</v>
      </c>
      <c r="I86" s="87">
        <v>-8973</v>
      </c>
      <c r="J86" s="87">
        <v>-21205</v>
      </c>
      <c r="K86" s="86"/>
      <c r="L86" s="87"/>
      <c r="M86" s="86"/>
      <c r="N86" s="89"/>
    </row>
    <row r="87" spans="1:14" ht="30">
      <c r="A87" s="62" t="s">
        <v>104</v>
      </c>
      <c r="B87" s="85"/>
      <c r="C87" s="85"/>
      <c r="D87" s="85"/>
      <c r="E87" s="86">
        <v>245</v>
      </c>
      <c r="F87" s="86">
        <v>-50</v>
      </c>
      <c r="G87" s="86">
        <v>83</v>
      </c>
      <c r="H87" s="87">
        <v>-278</v>
      </c>
      <c r="I87" s="87">
        <v>-368</v>
      </c>
      <c r="J87" s="87">
        <v>-129</v>
      </c>
      <c r="K87" s="86"/>
      <c r="L87" s="87"/>
      <c r="M87" s="86"/>
      <c r="N87" s="89"/>
    </row>
    <row r="88" spans="1:14" ht="30">
      <c r="A88" s="62" t="s">
        <v>105</v>
      </c>
      <c r="B88" s="85"/>
      <c r="C88" s="85"/>
      <c r="D88" s="85"/>
      <c r="E88" s="86">
        <v>7618</v>
      </c>
      <c r="F88" s="86">
        <v>9535</v>
      </c>
      <c r="G88" s="86">
        <v>1663</v>
      </c>
      <c r="H88" s="87">
        <v>7797</v>
      </c>
      <c r="I88" s="87">
        <v>-8605</v>
      </c>
      <c r="J88" s="87">
        <v>-21076</v>
      </c>
      <c r="K88" s="86"/>
      <c r="L88" s="87"/>
      <c r="M88" s="86"/>
      <c r="N88" s="89"/>
    </row>
    <row r="89" spans="1:14" ht="30">
      <c r="A89" s="62" t="s">
        <v>108</v>
      </c>
      <c r="B89" s="85"/>
      <c r="C89" s="85"/>
      <c r="D89" s="85"/>
      <c r="E89" s="86">
        <v>7618</v>
      </c>
      <c r="F89" s="86">
        <v>9535</v>
      </c>
      <c r="G89" s="86">
        <v>1663</v>
      </c>
      <c r="H89" s="87">
        <v>7797</v>
      </c>
      <c r="I89" s="87">
        <v>-8605</v>
      </c>
      <c r="J89" s="87">
        <v>-21076</v>
      </c>
      <c r="K89" s="86"/>
      <c r="L89" s="87"/>
      <c r="M89" s="86"/>
      <c r="N89" s="89"/>
    </row>
    <row r="90" spans="1:14" ht="30">
      <c r="A90" s="62" t="s">
        <v>109</v>
      </c>
      <c r="B90" s="85">
        <v>-969</v>
      </c>
      <c r="C90" s="85">
        <v>-76</v>
      </c>
      <c r="D90" s="85">
        <v>-1038</v>
      </c>
      <c r="E90" s="86">
        <v>5439</v>
      </c>
      <c r="F90" s="86">
        <v>5698</v>
      </c>
      <c r="G90" s="86">
        <v>-7807</v>
      </c>
      <c r="H90" s="87">
        <v>-952</v>
      </c>
      <c r="I90" s="87">
        <v>-315</v>
      </c>
      <c r="J90" s="87">
        <v>-1726</v>
      </c>
      <c r="K90" s="86"/>
      <c r="L90" s="87"/>
      <c r="M90" s="86"/>
      <c r="N90" s="89"/>
    </row>
    <row r="91" spans="1:14" ht="30">
      <c r="A91" s="62" t="s">
        <v>101</v>
      </c>
      <c r="B91" s="85">
        <v>11644</v>
      </c>
      <c r="C91" s="85">
        <v>14151</v>
      </c>
      <c r="D91" s="85">
        <v>13641</v>
      </c>
      <c r="E91" s="86">
        <v>13057</v>
      </c>
      <c r="F91" s="86">
        <v>15233</v>
      </c>
      <c r="G91" s="86">
        <v>-6145</v>
      </c>
      <c r="H91" s="87">
        <v>6845</v>
      </c>
      <c r="I91" s="87">
        <v>-8920</v>
      </c>
      <c r="J91" s="87">
        <v>-22802</v>
      </c>
      <c r="K91" s="86"/>
      <c r="L91" s="87"/>
      <c r="M91" s="86"/>
      <c r="N91" s="89"/>
    </row>
    <row r="92" spans="1:14">
      <c r="A92" s="62" t="s">
        <v>162</v>
      </c>
      <c r="B92" s="85"/>
      <c r="C92" s="85"/>
      <c r="D92" s="85"/>
      <c r="E92" s="86"/>
      <c r="F92" s="86"/>
      <c r="G92" s="86"/>
      <c r="H92" s="87">
        <v>76887</v>
      </c>
      <c r="I92" s="87">
        <v>75068</v>
      </c>
      <c r="J92" s="87">
        <v>74854</v>
      </c>
      <c r="K92" s="86"/>
      <c r="L92" s="87"/>
      <c r="M92" s="86"/>
      <c r="N92" s="89"/>
    </row>
    <row r="93" spans="1:14">
      <c r="A93" s="93" t="s">
        <v>70</v>
      </c>
      <c r="B93" s="85"/>
      <c r="C93" s="85"/>
      <c r="D93" s="85"/>
      <c r="E93" s="86"/>
      <c r="F93" s="86"/>
      <c r="G93" s="86"/>
      <c r="H93" s="87"/>
      <c r="I93" s="87"/>
      <c r="J93" s="87"/>
      <c r="K93" s="86"/>
      <c r="L93" s="86"/>
      <c r="M93" s="86"/>
      <c r="N93" s="89"/>
    </row>
    <row r="94" spans="1:14">
      <c r="A94" s="62" t="s">
        <v>71</v>
      </c>
      <c r="B94" s="85">
        <v>533</v>
      </c>
      <c r="C94" s="85">
        <v>148</v>
      </c>
      <c r="D94" s="85">
        <v>119</v>
      </c>
      <c r="E94" s="86">
        <v>126</v>
      </c>
      <c r="F94" s="86">
        <v>121</v>
      </c>
      <c r="G94" s="86">
        <v>79</v>
      </c>
      <c r="H94" s="87"/>
      <c r="I94" s="87"/>
      <c r="J94" s="87"/>
      <c r="K94" s="86"/>
      <c r="L94" s="87"/>
      <c r="M94" s="86"/>
      <c r="N94" s="87">
        <v>41626</v>
      </c>
    </row>
    <row r="95" spans="1:14">
      <c r="A95" s="62" t="s">
        <v>74</v>
      </c>
      <c r="B95" s="85">
        <v>49323</v>
      </c>
      <c r="C95" s="85" t="s">
        <v>163</v>
      </c>
      <c r="D95" s="85" t="s">
        <v>164</v>
      </c>
      <c r="E95" s="86">
        <v>11141</v>
      </c>
      <c r="F95" s="86">
        <v>11199</v>
      </c>
      <c r="G95" s="86">
        <v>10722</v>
      </c>
      <c r="H95" s="87"/>
      <c r="I95" s="87"/>
      <c r="J95" s="87"/>
      <c r="K95" s="86"/>
      <c r="L95" s="87"/>
      <c r="M95" s="86"/>
      <c r="N95" s="89" t="s">
        <v>25</v>
      </c>
    </row>
    <row r="96" spans="1:14">
      <c r="A96" s="62" t="s">
        <v>154</v>
      </c>
      <c r="B96" s="85">
        <v>49856</v>
      </c>
      <c r="C96" s="85">
        <v>49068</v>
      </c>
      <c r="D96" s="85">
        <v>46039</v>
      </c>
      <c r="E96" s="86">
        <v>11267</v>
      </c>
      <c r="F96" s="86">
        <v>11320</v>
      </c>
      <c r="G96" s="86">
        <v>10801</v>
      </c>
      <c r="H96" s="87"/>
      <c r="I96" s="87"/>
      <c r="J96" s="87"/>
      <c r="K96" s="86"/>
      <c r="L96" s="86"/>
      <c r="M96" s="86"/>
      <c r="N96" s="87">
        <v>25109</v>
      </c>
    </row>
    <row r="97" spans="1:14">
      <c r="A97" s="93" t="s">
        <v>77</v>
      </c>
      <c r="B97" s="85"/>
      <c r="C97" s="85"/>
      <c r="D97" s="85"/>
      <c r="E97" s="86"/>
      <c r="F97" s="86"/>
      <c r="G97" s="86"/>
      <c r="H97" s="86"/>
      <c r="I97" s="86"/>
      <c r="J97" s="86"/>
      <c r="K97" s="86"/>
      <c r="L97" s="87"/>
      <c r="M97" s="86"/>
      <c r="N97" s="86"/>
    </row>
    <row r="98" spans="1:14">
      <c r="A98" s="62" t="s">
        <v>78</v>
      </c>
      <c r="B98" s="85">
        <v>501</v>
      </c>
      <c r="C98" s="85">
        <v>135</v>
      </c>
      <c r="D98" s="85">
        <v>99</v>
      </c>
      <c r="E98" s="86">
        <v>108</v>
      </c>
      <c r="F98" s="86">
        <v>104</v>
      </c>
      <c r="G98" s="86">
        <v>69</v>
      </c>
      <c r="H98" s="86"/>
      <c r="I98" s="86"/>
      <c r="J98" s="86"/>
      <c r="K98" s="86"/>
      <c r="L98" s="86"/>
      <c r="M98" s="86"/>
      <c r="N98" s="86"/>
    </row>
    <row r="99" spans="1:14">
      <c r="A99" s="62" t="s">
        <v>79</v>
      </c>
      <c r="B99" s="85">
        <v>0</v>
      </c>
      <c r="C99" s="85">
        <v>0</v>
      </c>
      <c r="D99" s="85">
        <v>0</v>
      </c>
      <c r="E99" s="86">
        <v>2700</v>
      </c>
      <c r="F99" s="86">
        <v>2394</v>
      </c>
      <c r="G99" s="86">
        <v>2273</v>
      </c>
      <c r="H99" s="87">
        <v>62793</v>
      </c>
      <c r="I99" s="87">
        <v>63180</v>
      </c>
      <c r="J99" s="87">
        <v>63137</v>
      </c>
      <c r="K99" s="86"/>
      <c r="L99" s="87"/>
      <c r="M99" s="86"/>
      <c r="N99" s="86"/>
    </row>
    <row r="100" spans="1:14">
      <c r="A100" s="62" t="s">
        <v>80</v>
      </c>
      <c r="B100" s="85"/>
      <c r="C100" s="85"/>
      <c r="D100" s="85"/>
      <c r="E100" s="86">
        <v>2550</v>
      </c>
      <c r="F100" s="86">
        <v>2689</v>
      </c>
      <c r="G100" s="86">
        <v>3512</v>
      </c>
      <c r="H100" s="87">
        <v>33729</v>
      </c>
      <c r="I100" s="87">
        <v>36187</v>
      </c>
      <c r="J100" s="87">
        <v>38788</v>
      </c>
      <c r="K100" s="86"/>
      <c r="L100" s="87"/>
      <c r="M100" s="86"/>
      <c r="N100" s="86"/>
    </row>
    <row r="101" spans="1:14">
      <c r="A101" s="62" t="s">
        <v>82</v>
      </c>
      <c r="B101" s="85" t="s">
        <v>165</v>
      </c>
      <c r="C101" s="85">
        <v>13866</v>
      </c>
      <c r="D101" s="85">
        <v>11697</v>
      </c>
      <c r="E101" s="86">
        <v>2021</v>
      </c>
      <c r="F101" s="86">
        <v>1638</v>
      </c>
      <c r="G101" s="86">
        <v>2301</v>
      </c>
      <c r="H101" s="87"/>
      <c r="I101" s="87"/>
      <c r="J101" s="87"/>
      <c r="K101" s="86"/>
      <c r="L101" s="87"/>
      <c r="M101" s="86"/>
      <c r="N101" s="86"/>
    </row>
    <row r="102" spans="1:14" ht="30">
      <c r="A102" s="62" t="s">
        <v>87</v>
      </c>
      <c r="B102" s="85">
        <v>3197</v>
      </c>
      <c r="C102" s="85">
        <v>3059</v>
      </c>
      <c r="D102" s="85">
        <v>2984</v>
      </c>
      <c r="E102" s="86">
        <v>2764</v>
      </c>
      <c r="F102" s="86">
        <v>2660</v>
      </c>
      <c r="G102" s="86">
        <v>2737</v>
      </c>
      <c r="H102" s="87"/>
      <c r="I102" s="87"/>
      <c r="J102" s="87"/>
      <c r="K102" s="86"/>
      <c r="L102" s="87"/>
      <c r="M102" s="86"/>
      <c r="N102" s="86"/>
    </row>
    <row r="103" spans="1:14" ht="30">
      <c r="A103" s="62" t="s">
        <v>166</v>
      </c>
      <c r="B103" s="85">
        <v>7085</v>
      </c>
      <c r="C103" s="85">
        <v>3951</v>
      </c>
      <c r="D103" s="85">
        <v>3891</v>
      </c>
      <c r="E103" s="86"/>
      <c r="F103" s="86"/>
      <c r="G103" s="86"/>
      <c r="H103" s="87"/>
      <c r="I103" s="87"/>
      <c r="J103" s="87"/>
      <c r="K103" s="86"/>
      <c r="L103" s="87"/>
      <c r="M103" s="86"/>
      <c r="N103" s="86"/>
    </row>
    <row r="104" spans="1:14">
      <c r="A104" s="62" t="s">
        <v>89</v>
      </c>
      <c r="B104" s="85">
        <v>22412</v>
      </c>
      <c r="C104" s="85">
        <v>20447</v>
      </c>
      <c r="D104" s="85">
        <v>19413</v>
      </c>
      <c r="E104" s="86">
        <v>856</v>
      </c>
      <c r="F104" s="86">
        <v>1159</v>
      </c>
      <c r="G104" s="86">
        <v>2647</v>
      </c>
      <c r="H104" s="87"/>
      <c r="I104" s="87"/>
      <c r="J104" s="87"/>
      <c r="K104" s="86"/>
      <c r="L104" s="87"/>
      <c r="M104" s="86"/>
      <c r="N104" s="86"/>
    </row>
    <row r="105" spans="1:14">
      <c r="A105" s="62" t="s">
        <v>90</v>
      </c>
      <c r="B105" s="85">
        <v>47705</v>
      </c>
      <c r="C105" s="85">
        <v>41458</v>
      </c>
      <c r="D105" s="85">
        <v>38084</v>
      </c>
      <c r="E105" s="86">
        <v>10999</v>
      </c>
      <c r="F105" s="86">
        <v>10645</v>
      </c>
      <c r="G105" s="86">
        <v>13539</v>
      </c>
      <c r="H105" s="87"/>
      <c r="I105" s="87"/>
      <c r="J105" s="87"/>
      <c r="K105" s="86"/>
      <c r="L105" s="87"/>
      <c r="M105" s="86"/>
      <c r="N105" s="86"/>
    </row>
    <row r="106" spans="1:14">
      <c r="A106" s="96" t="s">
        <v>77</v>
      </c>
      <c r="B106" s="85"/>
      <c r="C106" s="85"/>
      <c r="D106" s="85"/>
      <c r="E106" s="86"/>
      <c r="F106" s="86"/>
      <c r="G106" s="86"/>
      <c r="H106" s="87"/>
      <c r="I106" s="86"/>
      <c r="J106" s="86"/>
      <c r="K106" s="86"/>
      <c r="L106" s="87"/>
      <c r="M106" s="86"/>
      <c r="N106" s="86"/>
    </row>
    <row r="107" spans="1:14">
      <c r="A107" s="94" t="s">
        <v>158</v>
      </c>
      <c r="B107" s="85"/>
      <c r="C107" s="85"/>
      <c r="D107" s="85"/>
      <c r="E107" s="86"/>
      <c r="F107" s="86"/>
      <c r="G107" s="86"/>
      <c r="H107" s="87">
        <v>23088</v>
      </c>
      <c r="I107" s="87">
        <v>25822</v>
      </c>
      <c r="J107" s="87">
        <v>27591</v>
      </c>
      <c r="K107" s="86"/>
      <c r="L107" s="87"/>
      <c r="M107" s="86"/>
      <c r="N107" s="86"/>
    </row>
    <row r="108" spans="1:14">
      <c r="A108" s="94" t="s">
        <v>74</v>
      </c>
      <c r="B108" s="85"/>
      <c r="C108" s="85"/>
      <c r="D108" s="85"/>
      <c r="E108" s="86"/>
      <c r="F108" s="86"/>
      <c r="G108" s="86"/>
      <c r="H108" s="87">
        <v>10790</v>
      </c>
      <c r="I108" s="87">
        <v>8940</v>
      </c>
      <c r="J108" s="87">
        <v>9430</v>
      </c>
      <c r="K108" s="86"/>
      <c r="L108" s="87"/>
      <c r="M108" s="86"/>
      <c r="N108" s="86"/>
    </row>
    <row r="109" spans="1:14">
      <c r="A109" s="94" t="s">
        <v>159</v>
      </c>
      <c r="B109" s="85"/>
      <c r="C109" s="85"/>
      <c r="D109" s="85"/>
      <c r="E109" s="86"/>
      <c r="F109" s="86"/>
      <c r="G109" s="86"/>
      <c r="H109" s="87">
        <v>10905</v>
      </c>
      <c r="I109" s="87">
        <v>9070</v>
      </c>
      <c r="J109" s="87">
        <v>9551</v>
      </c>
      <c r="K109" s="86"/>
      <c r="L109" s="87"/>
      <c r="M109" s="86"/>
      <c r="N109" s="86"/>
    </row>
    <row r="110" spans="1:14">
      <c r="A110" s="96" t="s">
        <v>77</v>
      </c>
      <c r="B110" s="85"/>
      <c r="C110" s="85"/>
      <c r="D110" s="85"/>
      <c r="E110" s="86"/>
      <c r="F110" s="86"/>
      <c r="G110" s="86"/>
      <c r="H110" s="86"/>
      <c r="I110" s="86"/>
      <c r="J110" s="86"/>
      <c r="K110" s="86"/>
      <c r="L110" s="87"/>
      <c r="M110" s="86"/>
      <c r="N110" s="86"/>
    </row>
    <row r="111" spans="1:14">
      <c r="A111" s="94" t="s">
        <v>80</v>
      </c>
      <c r="B111" s="85"/>
      <c r="C111" s="85"/>
      <c r="D111" s="85"/>
      <c r="E111" s="86"/>
      <c r="F111" s="86"/>
      <c r="G111" s="86"/>
      <c r="H111" s="87">
        <v>2931</v>
      </c>
      <c r="I111" s="87">
        <v>1662</v>
      </c>
      <c r="J111" s="87">
        <v>1341</v>
      </c>
      <c r="K111" s="86"/>
      <c r="L111" s="87"/>
      <c r="M111" s="86"/>
      <c r="N111" s="86"/>
    </row>
    <row r="112" spans="1:14">
      <c r="A112" s="94" t="s">
        <v>82</v>
      </c>
      <c r="B112" s="85"/>
      <c r="C112" s="85"/>
      <c r="D112" s="85"/>
      <c r="E112" s="86"/>
      <c r="F112" s="86"/>
      <c r="G112" s="86"/>
      <c r="H112" s="87">
        <v>3790</v>
      </c>
      <c r="I112" s="87">
        <v>3145</v>
      </c>
      <c r="J112" s="87">
        <v>2982</v>
      </c>
      <c r="K112" s="86"/>
      <c r="L112" s="87"/>
      <c r="M112" s="86"/>
      <c r="N112" s="86"/>
    </row>
    <row r="113" spans="1:14" ht="30">
      <c r="A113" s="94" t="s">
        <v>87</v>
      </c>
      <c r="B113" s="85"/>
      <c r="C113" s="85"/>
      <c r="D113" s="85"/>
      <c r="E113" s="86"/>
      <c r="F113" s="86"/>
      <c r="G113" s="86"/>
      <c r="H113" s="87">
        <v>2861</v>
      </c>
      <c r="I113" s="87">
        <v>12213</v>
      </c>
      <c r="J113" s="87">
        <v>2849</v>
      </c>
      <c r="K113" s="86"/>
      <c r="L113" s="87"/>
      <c r="M113" s="86"/>
      <c r="N113" s="86"/>
    </row>
    <row r="114" spans="1:14">
      <c r="A114" s="94" t="s">
        <v>88</v>
      </c>
      <c r="B114" s="85"/>
      <c r="C114" s="85"/>
      <c r="D114" s="85"/>
      <c r="E114" s="86"/>
      <c r="F114" s="86"/>
      <c r="G114" s="86"/>
      <c r="H114" s="87">
        <v>0</v>
      </c>
      <c r="I114" s="87">
        <v>1386</v>
      </c>
      <c r="J114" s="87">
        <v>0</v>
      </c>
      <c r="K114" s="86"/>
      <c r="L114" s="87"/>
      <c r="M114" s="86"/>
      <c r="N114" s="86"/>
    </row>
    <row r="115" spans="1:14">
      <c r="A115" s="94" t="s">
        <v>86</v>
      </c>
      <c r="B115" s="85"/>
      <c r="C115" s="85"/>
      <c r="D115" s="85"/>
      <c r="E115" s="86"/>
      <c r="F115" s="86"/>
      <c r="G115" s="86"/>
      <c r="H115" s="87">
        <v>16</v>
      </c>
      <c r="I115" s="87">
        <v>14</v>
      </c>
      <c r="J115" s="87">
        <v>12</v>
      </c>
      <c r="K115" s="86"/>
      <c r="L115" s="87"/>
      <c r="M115" s="86"/>
      <c r="N115" s="86"/>
    </row>
    <row r="116" spans="1:14">
      <c r="A116" s="94" t="s">
        <v>89</v>
      </c>
      <c r="B116" s="85"/>
      <c r="C116" s="85"/>
      <c r="D116" s="85"/>
      <c r="E116" s="86"/>
      <c r="F116" s="86"/>
      <c r="G116" s="86"/>
      <c r="H116" s="87">
        <v>1013</v>
      </c>
      <c r="I116" s="87">
        <v>986</v>
      </c>
      <c r="J116" s="87">
        <v>558</v>
      </c>
      <c r="K116" s="86"/>
      <c r="L116" s="87"/>
      <c r="M116" s="86"/>
      <c r="N116" s="86"/>
    </row>
    <row r="117" spans="1:14">
      <c r="A117" s="94" t="s">
        <v>90</v>
      </c>
      <c r="B117" s="85"/>
      <c r="C117" s="85"/>
      <c r="D117" s="85"/>
      <c r="E117" s="86"/>
      <c r="F117" s="86"/>
      <c r="G117" s="86"/>
      <c r="H117" s="87">
        <v>12942</v>
      </c>
      <c r="I117" s="87">
        <v>21703</v>
      </c>
      <c r="J117" s="87">
        <v>9926</v>
      </c>
      <c r="K117" s="86"/>
      <c r="L117" s="87"/>
      <c r="M117" s="86"/>
      <c r="N117" s="86"/>
    </row>
    <row r="118" spans="1:14">
      <c r="A118" s="94" t="s">
        <v>92</v>
      </c>
      <c r="B118" s="85"/>
      <c r="C118" s="85"/>
      <c r="D118" s="85"/>
      <c r="E118" s="86"/>
      <c r="F118" s="86"/>
      <c r="G118" s="86"/>
      <c r="H118" s="87">
        <v>0</v>
      </c>
      <c r="I118" s="87">
        <v>0</v>
      </c>
      <c r="J118" s="87">
        <v>0</v>
      </c>
      <c r="K118" s="86"/>
      <c r="L118" s="87"/>
      <c r="M118" s="86"/>
      <c r="N118" s="86"/>
    </row>
    <row r="119" spans="1:14" ht="30">
      <c r="A119" s="62" t="s">
        <v>93</v>
      </c>
      <c r="B119" s="85">
        <v>2151</v>
      </c>
      <c r="C119" s="85" t="s">
        <v>167</v>
      </c>
      <c r="D119" s="85">
        <v>7955</v>
      </c>
      <c r="E119" s="86">
        <v>268</v>
      </c>
      <c r="F119" s="86">
        <v>676</v>
      </c>
      <c r="G119" s="86">
        <v>-2739</v>
      </c>
      <c r="H119" s="87">
        <v>-2037</v>
      </c>
      <c r="I119" s="87">
        <v>-12633</v>
      </c>
      <c r="J119" s="87">
        <v>-375</v>
      </c>
      <c r="K119" s="86"/>
      <c r="L119" s="87"/>
      <c r="M119" s="86"/>
      <c r="N119" s="86"/>
    </row>
    <row r="120" spans="1:14">
      <c r="A120" s="62" t="s">
        <v>94</v>
      </c>
      <c r="B120" s="85">
        <v>985</v>
      </c>
      <c r="C120" s="85">
        <v>-899</v>
      </c>
      <c r="D120" s="85">
        <v>-491</v>
      </c>
      <c r="E120" s="86">
        <v>448</v>
      </c>
      <c r="F120" s="86">
        <v>861</v>
      </c>
      <c r="G120" s="86">
        <v>-4979</v>
      </c>
      <c r="H120" s="87">
        <v>1431</v>
      </c>
      <c r="I120" s="87">
        <v>6302</v>
      </c>
      <c r="J120" s="87">
        <v>374</v>
      </c>
      <c r="K120" s="86"/>
      <c r="L120" s="87"/>
      <c r="M120" s="86"/>
      <c r="N120" s="86"/>
    </row>
    <row r="121" spans="1:14">
      <c r="A121" s="62" t="s">
        <v>95</v>
      </c>
      <c r="B121" s="85">
        <v>3136</v>
      </c>
      <c r="C121" s="85">
        <v>6711</v>
      </c>
      <c r="D121" s="85">
        <v>7464</v>
      </c>
      <c r="E121" s="86">
        <v>716</v>
      </c>
      <c r="F121" s="86">
        <v>1537</v>
      </c>
      <c r="G121" s="86">
        <v>-7718</v>
      </c>
      <c r="H121" s="87">
        <v>-606</v>
      </c>
      <c r="I121" s="87">
        <v>-6331</v>
      </c>
      <c r="J121" s="87">
        <v>-1</v>
      </c>
      <c r="K121" s="86"/>
      <c r="L121" s="87"/>
      <c r="M121" s="86"/>
      <c r="N121" s="86"/>
    </row>
    <row r="122" spans="1:14" ht="30">
      <c r="A122" s="62" t="s">
        <v>96</v>
      </c>
      <c r="B122" s="85">
        <v>-965</v>
      </c>
      <c r="C122" s="85">
        <v>-74</v>
      </c>
      <c r="D122" s="85">
        <v>-1186</v>
      </c>
      <c r="E122" s="86">
        <v>5540</v>
      </c>
      <c r="F122" s="86">
        <v>5860</v>
      </c>
      <c r="G122" s="86">
        <v>-7485</v>
      </c>
      <c r="H122" s="87">
        <v>-954</v>
      </c>
      <c r="I122" s="87">
        <v>-312</v>
      </c>
      <c r="J122" s="87">
        <v>-1670</v>
      </c>
      <c r="K122" s="86"/>
      <c r="L122" s="87"/>
      <c r="M122" s="86"/>
      <c r="N122" s="86"/>
    </row>
    <row r="123" spans="1:14">
      <c r="A123" s="62" t="s">
        <v>161</v>
      </c>
      <c r="B123" s="85">
        <v>2171</v>
      </c>
      <c r="C123" s="85">
        <v>6637</v>
      </c>
      <c r="D123" s="85">
        <v>6278</v>
      </c>
      <c r="E123" s="86">
        <v>6256</v>
      </c>
      <c r="F123" s="86">
        <v>7397</v>
      </c>
      <c r="G123" s="86">
        <v>-15202</v>
      </c>
      <c r="H123" s="87">
        <v>-1560</v>
      </c>
      <c r="I123" s="87">
        <v>-6643</v>
      </c>
      <c r="J123" s="87">
        <v>-1672</v>
      </c>
      <c r="K123" s="86"/>
      <c r="L123" s="87"/>
      <c r="M123" s="86"/>
      <c r="N123" s="86"/>
    </row>
    <row r="124" spans="1:14" ht="30">
      <c r="A124" s="62" t="s">
        <v>98</v>
      </c>
      <c r="B124" s="85">
        <v>16</v>
      </c>
      <c r="C124" s="85">
        <v>127</v>
      </c>
      <c r="D124" s="85">
        <v>63</v>
      </c>
      <c r="E124" s="86">
        <v>53</v>
      </c>
      <c r="F124" s="86">
        <v>162</v>
      </c>
      <c r="G124" s="86">
        <v>248</v>
      </c>
      <c r="H124" s="87">
        <v>-12</v>
      </c>
      <c r="I124" s="87">
        <v>4</v>
      </c>
      <c r="J124" s="87">
        <v>40</v>
      </c>
      <c r="K124" s="86"/>
      <c r="L124" s="87"/>
      <c r="M124" s="86"/>
      <c r="N124" s="86"/>
    </row>
    <row r="125" spans="1:14">
      <c r="A125" s="62" t="s">
        <v>99</v>
      </c>
      <c r="B125" s="85">
        <v>2155</v>
      </c>
      <c r="C125" s="85" t="s">
        <v>168</v>
      </c>
      <c r="D125" s="85">
        <v>6215</v>
      </c>
      <c r="E125" s="86">
        <v>6204</v>
      </c>
      <c r="F125" s="86">
        <v>7234</v>
      </c>
      <c r="G125" s="86">
        <v>-15450</v>
      </c>
      <c r="H125" s="87">
        <v>-1548</v>
      </c>
      <c r="I125" s="87">
        <v>-6647</v>
      </c>
      <c r="J125" s="87">
        <v>-1712</v>
      </c>
      <c r="K125" s="86"/>
      <c r="L125" s="87"/>
      <c r="M125" s="86"/>
      <c r="N125" s="86"/>
    </row>
    <row r="126" spans="1:14">
      <c r="A126" s="62" t="s">
        <v>100</v>
      </c>
      <c r="B126" s="85">
        <v>0</v>
      </c>
      <c r="C126" s="85">
        <v>0</v>
      </c>
      <c r="D126" s="85">
        <v>-123</v>
      </c>
      <c r="E126" s="86">
        <v>-298</v>
      </c>
      <c r="F126" s="86">
        <v>-322</v>
      </c>
      <c r="G126" s="86">
        <v>-330</v>
      </c>
      <c r="H126" s="87">
        <v>-656</v>
      </c>
      <c r="I126" s="87">
        <v>-436</v>
      </c>
      <c r="J126" s="87">
        <v>-447</v>
      </c>
      <c r="K126" s="86"/>
      <c r="L126" s="87"/>
      <c r="M126" s="86"/>
      <c r="N126" s="86"/>
    </row>
    <row r="127" spans="1:14" ht="30">
      <c r="A127" s="62" t="s">
        <v>101</v>
      </c>
      <c r="B127" s="85">
        <v>2155</v>
      </c>
      <c r="C127" s="85" t="s">
        <v>168</v>
      </c>
      <c r="D127" s="85">
        <v>6092</v>
      </c>
      <c r="E127" s="86">
        <v>5906</v>
      </c>
      <c r="F127" s="86">
        <v>6912</v>
      </c>
      <c r="G127" s="86">
        <v>-15780</v>
      </c>
      <c r="H127" s="87">
        <v>-2204</v>
      </c>
      <c r="I127" s="87">
        <v>-7083</v>
      </c>
      <c r="J127" s="87">
        <v>-2159</v>
      </c>
      <c r="K127" s="86"/>
      <c r="L127" s="87"/>
      <c r="M127" s="86"/>
      <c r="N127" s="86"/>
    </row>
    <row r="128" spans="1:14">
      <c r="A128" s="93" t="s">
        <v>103</v>
      </c>
      <c r="B128" s="85"/>
      <c r="C128" s="85"/>
      <c r="D128" s="85"/>
      <c r="E128" s="86"/>
      <c r="F128" s="86"/>
      <c r="G128" s="86"/>
      <c r="H128" s="86"/>
      <c r="I128" s="86"/>
      <c r="J128" s="86"/>
      <c r="K128" s="86"/>
      <c r="L128" s="87"/>
      <c r="M128" s="86"/>
      <c r="N128" s="86"/>
    </row>
    <row r="129" spans="1:14">
      <c r="A129" s="62" t="s">
        <v>95</v>
      </c>
      <c r="B129" s="85" t="s">
        <v>153</v>
      </c>
      <c r="C129" s="85">
        <v>6584</v>
      </c>
      <c r="D129" s="85">
        <v>7401</v>
      </c>
      <c r="E129" s="86">
        <v>716</v>
      </c>
      <c r="F129" s="86">
        <v>1537</v>
      </c>
      <c r="G129" s="86">
        <v>-7718</v>
      </c>
      <c r="H129" s="87">
        <v>-606</v>
      </c>
      <c r="I129" s="87">
        <v>-6331</v>
      </c>
      <c r="J129" s="87">
        <v>-1</v>
      </c>
      <c r="K129" s="86"/>
      <c r="L129" s="87"/>
      <c r="M129" s="86"/>
      <c r="N129" s="86"/>
    </row>
    <row r="130" spans="1:14" ht="30">
      <c r="A130" s="62" t="s">
        <v>104</v>
      </c>
      <c r="B130" s="85"/>
      <c r="C130" s="85"/>
      <c r="D130" s="85"/>
      <c r="E130" s="86">
        <v>17</v>
      </c>
      <c r="F130" s="86">
        <v>5</v>
      </c>
      <c r="G130" s="86">
        <v>-64</v>
      </c>
      <c r="H130" s="87">
        <v>-10</v>
      </c>
      <c r="I130" s="87">
        <v>-3</v>
      </c>
      <c r="J130" s="87">
        <v>40</v>
      </c>
      <c r="K130" s="86"/>
      <c r="L130" s="87"/>
      <c r="M130" s="86"/>
      <c r="N130" s="86"/>
    </row>
    <row r="131" spans="1:14" ht="30">
      <c r="A131" s="62" t="s">
        <v>105</v>
      </c>
      <c r="B131" s="85"/>
      <c r="C131" s="85"/>
      <c r="D131" s="85"/>
      <c r="E131" s="86">
        <v>699</v>
      </c>
      <c r="F131" s="86">
        <v>1532</v>
      </c>
      <c r="G131" s="86">
        <v>-7654</v>
      </c>
      <c r="H131" s="87">
        <v>-595</v>
      </c>
      <c r="I131" s="87">
        <v>-6328</v>
      </c>
      <c r="J131" s="87">
        <v>-42</v>
      </c>
      <c r="K131" s="86"/>
      <c r="L131" s="87"/>
      <c r="M131" s="86"/>
      <c r="N131" s="86"/>
    </row>
    <row r="132" spans="1:14">
      <c r="A132" s="62" t="s">
        <v>100</v>
      </c>
      <c r="B132" s="85"/>
      <c r="C132" s="85"/>
      <c r="D132" s="85"/>
      <c r="E132" s="86">
        <v>-298</v>
      </c>
      <c r="F132" s="86">
        <v>-322</v>
      </c>
      <c r="G132" s="86">
        <v>-330</v>
      </c>
      <c r="H132" s="87">
        <v>-656</v>
      </c>
      <c r="I132" s="87">
        <v>-436</v>
      </c>
      <c r="J132" s="87">
        <v>-447</v>
      </c>
      <c r="K132" s="86"/>
      <c r="L132" s="87"/>
      <c r="M132" s="86"/>
      <c r="N132" s="86"/>
    </row>
    <row r="133" spans="1:14" ht="30">
      <c r="A133" s="62" t="s">
        <v>108</v>
      </c>
      <c r="B133" s="85"/>
      <c r="C133" s="85"/>
      <c r="D133" s="85"/>
      <c r="E133" s="86">
        <v>401</v>
      </c>
      <c r="F133" s="86">
        <v>1209</v>
      </c>
      <c r="G133" s="86">
        <v>-7983</v>
      </c>
      <c r="H133" s="87">
        <v>-1251</v>
      </c>
      <c r="I133" s="87">
        <v>-6765</v>
      </c>
      <c r="J133" s="87">
        <v>-489</v>
      </c>
      <c r="K133" s="86"/>
      <c r="L133" s="87"/>
      <c r="M133" s="86"/>
      <c r="N133" s="86"/>
    </row>
    <row r="134" spans="1:14" ht="30">
      <c r="A134" s="62" t="s">
        <v>109</v>
      </c>
      <c r="B134" s="85">
        <v>-965</v>
      </c>
      <c r="C134" s="85">
        <v>-74</v>
      </c>
      <c r="D134" s="85">
        <v>-1186</v>
      </c>
      <c r="E134" s="86">
        <v>5540</v>
      </c>
      <c r="F134" s="86">
        <v>5860</v>
      </c>
      <c r="G134" s="86">
        <v>-7485</v>
      </c>
      <c r="H134" s="87">
        <v>-954</v>
      </c>
      <c r="I134" s="87">
        <v>-312</v>
      </c>
      <c r="J134" s="87">
        <v>-1670</v>
      </c>
      <c r="K134" s="86"/>
      <c r="L134" s="87"/>
      <c r="M134" s="86"/>
      <c r="N134" s="86"/>
    </row>
    <row r="135" spans="1:14" ht="30">
      <c r="A135" s="94" t="s">
        <v>110</v>
      </c>
      <c r="B135" s="85"/>
      <c r="C135" s="85"/>
      <c r="D135" s="85"/>
      <c r="E135" s="86"/>
      <c r="F135" s="86"/>
      <c r="G135" s="86"/>
      <c r="H135" s="87">
        <v>-1</v>
      </c>
      <c r="I135" s="87">
        <v>6</v>
      </c>
      <c r="J135" s="87">
        <v>0</v>
      </c>
      <c r="K135" s="86"/>
      <c r="L135" s="87"/>
      <c r="M135" s="86"/>
      <c r="N135" s="86"/>
    </row>
    <row r="136" spans="1:14" ht="30">
      <c r="A136" s="62" t="s">
        <v>101</v>
      </c>
      <c r="B136" s="85">
        <v>2155</v>
      </c>
      <c r="C136" s="85" t="s">
        <v>168</v>
      </c>
      <c r="D136" s="85">
        <v>6215</v>
      </c>
      <c r="E136" s="86">
        <v>5906</v>
      </c>
      <c r="F136" s="86">
        <v>6912</v>
      </c>
      <c r="G136" s="86">
        <v>-15780</v>
      </c>
      <c r="H136" s="87">
        <v>-2204</v>
      </c>
      <c r="I136" s="87">
        <v>-7083</v>
      </c>
      <c r="J136" s="87">
        <v>-2159</v>
      </c>
      <c r="K136" s="86"/>
      <c r="L136" s="86"/>
      <c r="M136" s="86"/>
      <c r="N136" s="86"/>
    </row>
    <row r="137" spans="1:14">
      <c r="A137" s="94" t="s">
        <v>169</v>
      </c>
      <c r="B137" s="86"/>
      <c r="C137" s="86"/>
      <c r="D137" s="86"/>
      <c r="E137" s="86"/>
      <c r="F137" s="86"/>
      <c r="G137" s="86"/>
      <c r="H137" s="86"/>
      <c r="I137" s="86"/>
      <c r="J137" s="86"/>
      <c r="K137" s="86"/>
      <c r="L137" s="87"/>
      <c r="M137" s="86"/>
      <c r="N137" s="86"/>
    </row>
    <row r="138" spans="1:14">
      <c r="A138" s="96" t="s">
        <v>170</v>
      </c>
      <c r="B138" s="86"/>
      <c r="C138" s="86"/>
      <c r="D138" s="86"/>
      <c r="E138" s="86"/>
      <c r="F138" s="86"/>
      <c r="G138" s="86"/>
      <c r="H138" s="86"/>
      <c r="I138" s="86"/>
      <c r="J138" s="86"/>
      <c r="K138" s="86"/>
      <c r="L138" s="87"/>
      <c r="M138" s="86"/>
      <c r="N138" s="86"/>
    </row>
    <row r="139" spans="1:14">
      <c r="A139" s="94" t="s">
        <v>171</v>
      </c>
      <c r="B139" s="86"/>
      <c r="C139" s="86"/>
      <c r="D139" s="86"/>
      <c r="E139" s="86"/>
      <c r="F139" s="86"/>
      <c r="G139" s="86"/>
      <c r="H139" s="87">
        <v>115</v>
      </c>
      <c r="I139" s="87">
        <v>130</v>
      </c>
      <c r="J139" s="87">
        <v>121</v>
      </c>
      <c r="K139" s="86"/>
      <c r="L139" s="87"/>
      <c r="M139" s="86"/>
      <c r="N139" s="86"/>
    </row>
    <row r="140" spans="1:14">
      <c r="A140" s="96" t="s">
        <v>77</v>
      </c>
      <c r="B140" s="86"/>
      <c r="C140" s="86"/>
      <c r="D140" s="86"/>
      <c r="E140" s="86"/>
      <c r="F140" s="86"/>
      <c r="G140" s="86"/>
      <c r="H140" s="86"/>
      <c r="I140" s="86"/>
      <c r="J140" s="86"/>
      <c r="K140" s="86"/>
      <c r="L140" s="87"/>
      <c r="M140" s="86"/>
      <c r="N140" s="86"/>
    </row>
    <row r="141" spans="1:14">
      <c r="A141" s="94" t="s">
        <v>158</v>
      </c>
      <c r="B141" s="86"/>
      <c r="C141" s="86"/>
      <c r="D141" s="86"/>
      <c r="E141" s="86"/>
      <c r="F141" s="86"/>
      <c r="G141" s="86"/>
      <c r="H141" s="87">
        <v>93</v>
      </c>
      <c r="I141" s="87">
        <v>102</v>
      </c>
      <c r="J141" s="87">
        <v>95</v>
      </c>
      <c r="K141" s="86"/>
      <c r="L141" s="87"/>
      <c r="M141" s="86"/>
      <c r="N141" s="86"/>
    </row>
    <row r="142" spans="1:14">
      <c r="A142" s="94" t="s">
        <v>172</v>
      </c>
      <c r="B142" s="86"/>
      <c r="C142" s="86"/>
      <c r="D142" s="86"/>
      <c r="E142" s="86"/>
      <c r="F142" s="86"/>
      <c r="G142" s="86"/>
      <c r="H142" s="86"/>
      <c r="I142" s="86"/>
      <c r="J142" s="86"/>
      <c r="K142" s="86"/>
      <c r="L142" s="87"/>
      <c r="M142" s="86"/>
      <c r="N142" s="86"/>
    </row>
    <row r="143" spans="1:14">
      <c r="A143" s="96" t="s">
        <v>77</v>
      </c>
      <c r="B143" s="86"/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86"/>
      <c r="N143" s="86"/>
    </row>
    <row r="144" spans="1:14">
      <c r="A144" s="94" t="s">
        <v>158</v>
      </c>
      <c r="B144" s="86"/>
      <c r="C144" s="86"/>
      <c r="D144" s="86"/>
      <c r="E144" s="86"/>
      <c r="F144" s="86"/>
      <c r="G144" s="86"/>
      <c r="H144" s="87">
        <v>2238</v>
      </c>
      <c r="I144" s="87">
        <v>2196</v>
      </c>
      <c r="J144" s="87">
        <v>2089</v>
      </c>
      <c r="K144" s="86"/>
      <c r="L144" s="87"/>
      <c r="M144" s="86"/>
      <c r="N144" s="86"/>
    </row>
    <row r="145" spans="2:14">
      <c r="B145" s="86"/>
      <c r="C145" s="86"/>
      <c r="D145" s="86"/>
      <c r="E145" s="86"/>
      <c r="F145" s="86"/>
      <c r="G145" s="86"/>
      <c r="H145" s="86"/>
      <c r="I145" s="86"/>
      <c r="J145" s="86"/>
      <c r="K145" s="86"/>
      <c r="L145" s="87"/>
      <c r="M145" s="86"/>
      <c r="N145" s="86"/>
    </row>
    <row r="146" spans="2:14">
      <c r="B146" s="86"/>
      <c r="C146" s="86"/>
      <c r="D146" s="86"/>
      <c r="E146" s="86"/>
      <c r="F146" s="86"/>
      <c r="G146" s="86"/>
      <c r="H146" s="86"/>
      <c r="I146" s="87"/>
      <c r="J146" s="87"/>
      <c r="K146" s="86"/>
      <c r="L146" s="86"/>
      <c r="M146" s="86"/>
      <c r="N146" s="86"/>
    </row>
    <row r="147" spans="2:14">
      <c r="B147" s="86"/>
      <c r="C147" s="86"/>
      <c r="D147" s="86"/>
      <c r="E147" s="86"/>
      <c r="F147" s="86"/>
      <c r="G147" s="86"/>
      <c r="H147" s="86"/>
      <c r="I147" s="87"/>
      <c r="J147" s="87"/>
      <c r="K147" s="86"/>
      <c r="L147" s="87"/>
      <c r="M147" s="86"/>
      <c r="N147" s="86"/>
    </row>
    <row r="148" spans="2:14">
      <c r="B148" s="86"/>
      <c r="C148" s="86"/>
      <c r="D148" s="86"/>
      <c r="E148" s="86"/>
      <c r="F148" s="86"/>
      <c r="G148" s="86"/>
      <c r="H148" s="86"/>
      <c r="I148" s="87"/>
      <c r="J148" s="87"/>
      <c r="K148" s="86"/>
      <c r="L148" s="87"/>
      <c r="M148" s="86"/>
      <c r="N148" s="86"/>
    </row>
    <row r="149" spans="2:14">
      <c r="B149" s="86"/>
      <c r="C149" s="86"/>
      <c r="D149" s="86"/>
      <c r="E149" s="86"/>
      <c r="F149" s="86"/>
      <c r="G149" s="86"/>
      <c r="H149" s="86"/>
      <c r="I149" s="87"/>
      <c r="J149" s="87"/>
      <c r="K149" s="86"/>
      <c r="L149" s="86"/>
      <c r="M149" s="86"/>
      <c r="N149" s="86"/>
    </row>
    <row r="150" spans="2:14">
      <c r="B150" s="86"/>
      <c r="C150" s="86"/>
      <c r="D150" s="86"/>
      <c r="E150" s="86"/>
      <c r="F150" s="86"/>
      <c r="G150" s="86"/>
      <c r="H150" s="86"/>
      <c r="I150" s="87"/>
      <c r="J150" s="87"/>
      <c r="K150" s="86"/>
      <c r="L150" s="86"/>
      <c r="M150" s="86"/>
      <c r="N150" s="86"/>
    </row>
    <row r="151" spans="2:14">
      <c r="B151" s="86"/>
      <c r="C151" s="86"/>
      <c r="D151" s="86"/>
      <c r="E151" s="86"/>
      <c r="F151" s="86"/>
      <c r="G151" s="86"/>
      <c r="H151" s="86"/>
      <c r="I151" s="87"/>
      <c r="J151" s="87"/>
      <c r="K151" s="86"/>
      <c r="L151" s="86"/>
      <c r="M151" s="86"/>
      <c r="N151" s="86"/>
    </row>
    <row r="152" spans="2:14">
      <c r="B152" s="86"/>
      <c r="C152" s="86"/>
      <c r="D152" s="86"/>
      <c r="E152" s="86"/>
      <c r="F152" s="86"/>
      <c r="G152" s="86"/>
      <c r="H152" s="86"/>
      <c r="I152" s="87"/>
      <c r="J152" s="87"/>
      <c r="K152" s="86"/>
      <c r="L152" s="86"/>
      <c r="M152" s="86"/>
      <c r="N152" s="86"/>
    </row>
    <row r="153" spans="2:14">
      <c r="B153" s="86"/>
      <c r="C153" s="86"/>
      <c r="D153" s="86"/>
      <c r="E153" s="86"/>
      <c r="F153" s="86"/>
      <c r="G153" s="86"/>
      <c r="H153" s="86"/>
      <c r="I153" s="87"/>
      <c r="J153" s="87"/>
      <c r="K153" s="86"/>
      <c r="L153" s="86"/>
      <c r="M153" s="86"/>
      <c r="N153" s="86"/>
    </row>
    <row r="154" spans="2:14">
      <c r="B154" s="86"/>
      <c r="C154" s="86"/>
      <c r="D154" s="86"/>
      <c r="E154" s="86"/>
      <c r="F154" s="86"/>
      <c r="G154" s="86"/>
      <c r="H154" s="86"/>
      <c r="I154" s="87"/>
      <c r="J154" s="87"/>
      <c r="K154" s="86"/>
      <c r="L154" s="86"/>
      <c r="M154" s="86"/>
      <c r="N154" s="86"/>
    </row>
    <row r="155" spans="2:14">
      <c r="B155" s="86"/>
      <c r="C155" s="86"/>
      <c r="D155" s="86"/>
      <c r="E155" s="86"/>
      <c r="F155" s="86"/>
      <c r="G155" s="86"/>
      <c r="H155" s="86"/>
      <c r="I155" s="87"/>
      <c r="J155" s="87"/>
      <c r="K155" s="86"/>
      <c r="L155" s="86"/>
      <c r="M155" s="86"/>
      <c r="N155" s="86"/>
    </row>
    <row r="156" spans="2:14"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</row>
    <row r="157" spans="2:14">
      <c r="B157" s="86"/>
      <c r="C157" s="86"/>
      <c r="D157" s="86"/>
      <c r="E157" s="86"/>
      <c r="F157" s="86"/>
      <c r="G157" s="86"/>
      <c r="H157" s="86"/>
      <c r="I157" s="87"/>
      <c r="J157" s="87"/>
      <c r="K157" s="86"/>
      <c r="L157" s="86"/>
      <c r="M157" s="86"/>
      <c r="N157" s="86"/>
    </row>
    <row r="158" spans="2:14">
      <c r="B158" s="86"/>
      <c r="C158" s="86"/>
      <c r="D158" s="86"/>
      <c r="E158" s="86"/>
      <c r="F158" s="86"/>
      <c r="G158" s="86"/>
      <c r="H158" s="86"/>
      <c r="I158" s="87"/>
      <c r="J158" s="87"/>
      <c r="K158" s="86"/>
      <c r="L158" s="86"/>
      <c r="M158" s="86"/>
      <c r="N158" s="86"/>
    </row>
    <row r="159" spans="2:14">
      <c r="B159" s="86"/>
      <c r="C159" s="86"/>
      <c r="D159" s="86"/>
      <c r="E159" s="86"/>
      <c r="F159" s="86"/>
      <c r="G159" s="86"/>
      <c r="H159" s="86"/>
      <c r="I159" s="87"/>
      <c r="J159" s="87"/>
      <c r="K159" s="86"/>
      <c r="L159" s="86"/>
      <c r="M159" s="86"/>
      <c r="N159" s="86"/>
    </row>
    <row r="160" spans="2:14">
      <c r="B160" s="86"/>
      <c r="C160" s="86"/>
      <c r="D160" s="86"/>
      <c r="E160" s="86"/>
      <c r="F160" s="86"/>
      <c r="G160" s="86"/>
      <c r="H160" s="86"/>
      <c r="I160" s="87"/>
      <c r="J160" s="87"/>
      <c r="K160" s="86"/>
      <c r="L160" s="86"/>
      <c r="M160" s="86"/>
      <c r="N160" s="86"/>
    </row>
    <row r="161" spans="2:14">
      <c r="B161" s="86"/>
      <c r="C161" s="86"/>
      <c r="D161" s="86"/>
      <c r="E161" s="86"/>
      <c r="F161" s="86"/>
      <c r="G161" s="86"/>
      <c r="H161" s="86"/>
      <c r="I161" s="87"/>
      <c r="J161" s="87"/>
      <c r="K161" s="86"/>
      <c r="L161" s="86"/>
      <c r="M161" s="86"/>
      <c r="N161" s="86"/>
    </row>
    <row r="162" spans="2:14">
      <c r="B162" s="86"/>
      <c r="C162" s="86"/>
      <c r="D162" s="86"/>
      <c r="E162" s="86"/>
      <c r="F162" s="86"/>
      <c r="G162" s="86"/>
      <c r="H162" s="86"/>
      <c r="I162" s="87"/>
      <c r="J162" s="87"/>
      <c r="K162" s="86"/>
      <c r="L162" s="86"/>
      <c r="M162" s="86"/>
      <c r="N162" s="86"/>
    </row>
    <row r="163" spans="2:14">
      <c r="B163" s="86"/>
      <c r="C163" s="86"/>
      <c r="D163" s="86"/>
      <c r="E163" s="86"/>
      <c r="F163" s="86"/>
      <c r="G163" s="86"/>
      <c r="H163" s="86"/>
      <c r="I163" s="87"/>
      <c r="J163" s="87"/>
      <c r="K163" s="86"/>
      <c r="L163" s="86"/>
      <c r="M163" s="86"/>
      <c r="N163" s="86"/>
    </row>
    <row r="164" spans="2:14">
      <c r="B164" s="86"/>
      <c r="C164" s="86"/>
      <c r="D164" s="86"/>
      <c r="E164" s="86"/>
      <c r="F164" s="86"/>
      <c r="G164" s="86"/>
      <c r="H164" s="86"/>
      <c r="I164" s="87"/>
      <c r="J164" s="87"/>
      <c r="K164" s="86"/>
      <c r="L164" s="86"/>
      <c r="M164" s="86"/>
      <c r="N164" s="86"/>
    </row>
    <row r="165" spans="2:14">
      <c r="B165" s="86"/>
      <c r="C165" s="86"/>
      <c r="D165" s="86"/>
      <c r="E165" s="86"/>
      <c r="F165" s="86"/>
      <c r="G165" s="86"/>
      <c r="H165" s="86"/>
      <c r="I165" s="86"/>
      <c r="J165" s="86"/>
      <c r="K165" s="86"/>
      <c r="L165" s="86"/>
      <c r="M165" s="86"/>
      <c r="N165" s="86"/>
    </row>
    <row r="166" spans="2:14">
      <c r="B166" s="86"/>
      <c r="C166" s="86"/>
      <c r="D166" s="86"/>
      <c r="E166" s="86"/>
      <c r="F166" s="86"/>
      <c r="G166" s="86"/>
      <c r="H166" s="86"/>
      <c r="I166" s="86"/>
      <c r="J166" s="86"/>
      <c r="K166" s="86"/>
      <c r="L166" s="86"/>
      <c r="M166" s="86"/>
      <c r="N166" s="86"/>
    </row>
    <row r="167" spans="2:14">
      <c r="B167" s="86"/>
      <c r="C167" s="86"/>
      <c r="D167" s="86"/>
      <c r="E167" s="86"/>
      <c r="F167" s="86"/>
      <c r="G167" s="86"/>
      <c r="H167" s="86"/>
      <c r="I167" s="87"/>
      <c r="J167" s="87"/>
      <c r="K167" s="86"/>
      <c r="L167" s="86"/>
      <c r="M167" s="86"/>
      <c r="N167" s="86"/>
    </row>
    <row r="168" spans="2:14">
      <c r="B168" s="86"/>
      <c r="C168" s="86"/>
      <c r="D168" s="86"/>
      <c r="E168" s="86"/>
      <c r="F168" s="86"/>
      <c r="G168" s="86"/>
      <c r="H168" s="86"/>
      <c r="I168" s="86"/>
      <c r="J168" s="86"/>
      <c r="K168" s="86"/>
      <c r="L168" s="86"/>
      <c r="M168" s="86"/>
      <c r="N168" s="86"/>
    </row>
    <row r="169" spans="2:14">
      <c r="B169" s="86"/>
      <c r="C169" s="86"/>
      <c r="D169" s="86"/>
      <c r="E169" s="86"/>
      <c r="F169" s="86"/>
      <c r="G169" s="86"/>
      <c r="H169" s="86"/>
      <c r="I169" s="86"/>
      <c r="J169" s="87"/>
      <c r="K169" s="86"/>
      <c r="L169" s="86"/>
      <c r="M169" s="86"/>
      <c r="N169" s="86"/>
    </row>
    <row r="170" spans="2:14">
      <c r="B170" s="86"/>
      <c r="C170" s="86"/>
      <c r="D170" s="86"/>
      <c r="E170" s="86"/>
      <c r="F170" s="86"/>
      <c r="G170" s="86"/>
      <c r="H170" s="86"/>
      <c r="I170" s="86"/>
      <c r="J170" s="86"/>
      <c r="K170" s="86"/>
      <c r="L170" s="86"/>
      <c r="M170" s="86"/>
      <c r="N170" s="86"/>
    </row>
    <row r="171" spans="2:14">
      <c r="B171" s="86"/>
      <c r="C171" s="86"/>
      <c r="D171" s="86"/>
      <c r="E171" s="86"/>
      <c r="F171" s="86"/>
      <c r="G171" s="86"/>
      <c r="H171" s="86"/>
      <c r="I171" s="86"/>
      <c r="J171" s="86"/>
      <c r="K171" s="86"/>
      <c r="L171" s="86"/>
      <c r="M171" s="86"/>
      <c r="N171" s="86"/>
    </row>
    <row r="172" spans="2:14">
      <c r="B172" s="86"/>
      <c r="C172" s="86"/>
      <c r="D172" s="86"/>
      <c r="E172" s="86"/>
      <c r="F172" s="86"/>
      <c r="G172" s="86"/>
      <c r="H172" s="86"/>
      <c r="I172" s="86"/>
      <c r="J172" s="87"/>
      <c r="K172" s="86"/>
      <c r="L172" s="86"/>
      <c r="M172" s="86"/>
      <c r="N172" s="86"/>
    </row>
    <row r="173" spans="2:14">
      <c r="B173" s="86"/>
      <c r="C173" s="86"/>
      <c r="D173" s="86"/>
      <c r="E173" s="86"/>
      <c r="F173" s="86"/>
      <c r="G173" s="86"/>
      <c r="H173" s="86"/>
      <c r="I173" s="86"/>
      <c r="J173" s="86"/>
      <c r="K173" s="86"/>
      <c r="L173" s="86"/>
      <c r="M173" s="86"/>
      <c r="N173" s="86"/>
    </row>
    <row r="174" spans="2:14">
      <c r="B174" s="86"/>
      <c r="C174" s="86"/>
      <c r="D174" s="86"/>
      <c r="E174" s="86"/>
      <c r="F174" s="86"/>
      <c r="G174" s="86"/>
      <c r="H174" s="86"/>
      <c r="I174" s="86"/>
      <c r="J174" s="86"/>
      <c r="K174" s="86"/>
      <c r="L174" s="86"/>
      <c r="M174" s="86"/>
      <c r="N174" s="86"/>
    </row>
    <row r="175" spans="2:14">
      <c r="B175" s="86"/>
      <c r="C175" s="86"/>
      <c r="D175" s="86"/>
      <c r="E175" s="86"/>
      <c r="F175" s="86"/>
      <c r="G175" s="86"/>
      <c r="H175" s="86"/>
      <c r="I175" s="86"/>
      <c r="J175" s="86"/>
      <c r="K175" s="86"/>
      <c r="L175" s="86"/>
      <c r="M175" s="86"/>
      <c r="N175" s="86"/>
    </row>
    <row r="176" spans="2:14">
      <c r="B176" s="86"/>
      <c r="C176" s="86"/>
      <c r="D176" s="86"/>
      <c r="E176" s="86"/>
      <c r="F176" s="86"/>
      <c r="G176" s="86"/>
      <c r="H176" s="86"/>
      <c r="I176" s="86"/>
      <c r="J176" s="86"/>
      <c r="K176" s="86"/>
      <c r="L176" s="86"/>
      <c r="M176" s="86"/>
      <c r="N176" s="86"/>
    </row>
    <row r="177" spans="2:14">
      <c r="B177" s="86"/>
      <c r="C177" s="86"/>
      <c r="D177" s="86"/>
      <c r="E177" s="86"/>
      <c r="F177" s="86"/>
      <c r="G177" s="86"/>
      <c r="H177" s="86"/>
      <c r="I177" s="86"/>
      <c r="J177" s="86"/>
      <c r="K177" s="86"/>
      <c r="L177" s="86"/>
      <c r="M177" s="86"/>
      <c r="N177" s="86"/>
    </row>
    <row r="178" spans="2:14">
      <c r="B178" s="86"/>
      <c r="C178" s="86"/>
      <c r="D178" s="86"/>
      <c r="E178" s="86"/>
      <c r="F178" s="86"/>
      <c r="G178" s="86"/>
      <c r="H178" s="86"/>
      <c r="I178" s="86"/>
      <c r="J178" s="86"/>
      <c r="K178" s="86"/>
      <c r="L178" s="86"/>
      <c r="M178" s="86"/>
      <c r="N178" s="86"/>
    </row>
    <row r="179" spans="2:14">
      <c r="B179" s="86"/>
      <c r="C179" s="86"/>
      <c r="D179" s="86"/>
      <c r="E179" s="86"/>
      <c r="F179" s="86"/>
      <c r="G179" s="86"/>
      <c r="H179" s="86"/>
      <c r="I179" s="86"/>
      <c r="J179" s="86"/>
      <c r="K179" s="86"/>
      <c r="L179" s="86"/>
      <c r="M179" s="86"/>
      <c r="N179" s="86"/>
    </row>
    <row r="180" spans="2:14">
      <c r="B180" s="86"/>
      <c r="C180" s="86"/>
      <c r="D180" s="86"/>
      <c r="E180" s="86"/>
      <c r="F180" s="86"/>
      <c r="G180" s="86"/>
      <c r="H180" s="86"/>
      <c r="I180" s="86"/>
      <c r="J180" s="86"/>
      <c r="K180" s="86"/>
      <c r="L180" s="86"/>
      <c r="M180" s="86"/>
      <c r="N180" s="86"/>
    </row>
    <row r="181" spans="2:14"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</row>
    <row r="182" spans="2:14"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</row>
    <row r="183" spans="2:14">
      <c r="B183" s="86"/>
      <c r="C183" s="86"/>
      <c r="D183" s="86"/>
      <c r="E183" s="86"/>
      <c r="F183" s="86"/>
      <c r="G183" s="86"/>
      <c r="H183" s="86"/>
      <c r="I183" s="86"/>
      <c r="J183" s="86"/>
      <c r="K183" s="86"/>
      <c r="L183" s="86"/>
      <c r="M183" s="86"/>
      <c r="N183" s="86"/>
    </row>
    <row r="184" spans="2:14"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</row>
    <row r="185" spans="2:14"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</row>
  </sheetData>
  <mergeCells count="1">
    <mergeCell ref="A1:L1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876A5-7F22-49BD-BAB9-E0AD2082A634}">
  <sheetPr>
    <tabColor theme="7"/>
  </sheetPr>
  <dimension ref="A1:N26"/>
  <sheetViews>
    <sheetView zoomScale="85" zoomScaleNormal="85" workbookViewId="0">
      <pane ySplit="2" topLeftCell="A3" activePane="bottomLeft" state="frozenSplit"/>
      <selection pane="bottomLeft" activeCell="D11" sqref="D11"/>
    </sheetView>
  </sheetViews>
  <sheetFormatPr defaultColWidth="11.42578125" defaultRowHeight="15"/>
  <cols>
    <col min="1" max="1" width="41.28515625" style="5" customWidth="1"/>
    <col min="2" max="2" width="11.7109375" style="5" bestFit="1" customWidth="1"/>
    <col min="3" max="6" width="12.7109375" style="5" bestFit="1" customWidth="1"/>
    <col min="7" max="12" width="13.140625" style="5" bestFit="1" customWidth="1"/>
    <col min="13" max="14" width="11.42578125" style="5"/>
  </cols>
  <sheetData>
    <row r="1" spans="1:14" ht="15" customHeight="1">
      <c r="A1" s="135" t="s">
        <v>173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>
      <c r="A2" s="4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7" t="s">
        <v>174</v>
      </c>
      <c r="B3" s="8">
        <v>61897</v>
      </c>
      <c r="C3" s="8">
        <v>61587</v>
      </c>
      <c r="D3" s="101">
        <v>65030</v>
      </c>
      <c r="E3" s="102">
        <v>71312</v>
      </c>
      <c r="F3" s="11">
        <v>74331</v>
      </c>
      <c r="G3" s="103">
        <v>70074</v>
      </c>
      <c r="H3" s="103">
        <v>71890</v>
      </c>
      <c r="I3" s="103">
        <v>76450</v>
      </c>
      <c r="J3" s="103">
        <v>81581</v>
      </c>
      <c r="K3" s="103">
        <v>82059</v>
      </c>
      <c r="L3" s="103">
        <v>82584</v>
      </c>
      <c r="M3" s="103">
        <v>93775</v>
      </c>
      <c r="N3" s="103">
        <v>94943</v>
      </c>
    </row>
    <row r="4" spans="1:14">
      <c r="A4" s="7" t="s">
        <v>175</v>
      </c>
      <c r="B4" s="12">
        <v>18447</v>
      </c>
      <c r="C4" s="12">
        <v>18792</v>
      </c>
      <c r="D4" s="12">
        <v>20360</v>
      </c>
      <c r="E4" s="13">
        <v>22342</v>
      </c>
      <c r="F4" s="36">
        <v>22746</v>
      </c>
      <c r="G4" s="14">
        <v>21536</v>
      </c>
      <c r="H4" s="14">
        <v>21685</v>
      </c>
      <c r="I4" s="14">
        <v>25354</v>
      </c>
      <c r="J4" s="14">
        <v>27091</v>
      </c>
      <c r="K4" s="14">
        <v>27556</v>
      </c>
      <c r="L4" s="14">
        <v>28427</v>
      </c>
      <c r="M4" s="14">
        <v>29855</v>
      </c>
      <c r="N4" s="14">
        <v>31089</v>
      </c>
    </row>
    <row r="5" spans="1:14">
      <c r="A5" s="7" t="s">
        <v>176</v>
      </c>
      <c r="B5" s="10">
        <f t="shared" ref="B5:F5" si="0">+B3-B4</f>
        <v>43450</v>
      </c>
      <c r="C5" s="8">
        <f t="shared" si="0"/>
        <v>42795</v>
      </c>
      <c r="D5" s="10">
        <f t="shared" si="0"/>
        <v>44670</v>
      </c>
      <c r="E5" s="10">
        <f t="shared" si="0"/>
        <v>48970</v>
      </c>
      <c r="F5" s="10">
        <f t="shared" si="0"/>
        <v>51585</v>
      </c>
      <c r="G5" s="10">
        <f t="shared" ref="G5:N5" si="1">+G3-G4</f>
        <v>48538</v>
      </c>
      <c r="H5" s="103">
        <f t="shared" si="1"/>
        <v>50205</v>
      </c>
      <c r="I5" s="103">
        <f t="shared" si="1"/>
        <v>51096</v>
      </c>
      <c r="J5" s="10">
        <f t="shared" si="1"/>
        <v>54490</v>
      </c>
      <c r="K5" s="10">
        <f t="shared" si="1"/>
        <v>54503</v>
      </c>
      <c r="L5" s="10">
        <f t="shared" si="1"/>
        <v>54157</v>
      </c>
      <c r="M5" s="10">
        <f t="shared" si="1"/>
        <v>63920</v>
      </c>
      <c r="N5" s="10">
        <f t="shared" si="1"/>
        <v>63854</v>
      </c>
    </row>
    <row r="6" spans="1:14">
      <c r="A6" s="7" t="s">
        <v>177</v>
      </c>
      <c r="B6" s="8">
        <v>19801</v>
      </c>
      <c r="C6" s="8">
        <v>19424</v>
      </c>
      <c r="D6" s="8">
        <v>20969</v>
      </c>
      <c r="E6" s="9">
        <v>21830</v>
      </c>
      <c r="F6" s="18">
        <v>21954</v>
      </c>
      <c r="G6" s="10">
        <v>21203</v>
      </c>
      <c r="H6" s="103">
        <v>19945</v>
      </c>
      <c r="I6" s="103">
        <v>21420</v>
      </c>
      <c r="J6" s="10">
        <v>22540</v>
      </c>
      <c r="K6" s="104">
        <v>22178</v>
      </c>
      <c r="L6" s="103">
        <v>22084</v>
      </c>
      <c r="M6" s="103">
        <v>24659</v>
      </c>
      <c r="N6" s="103">
        <v>24765</v>
      </c>
    </row>
    <row r="7" spans="1:14">
      <c r="A7" s="7" t="s">
        <v>29</v>
      </c>
      <c r="B7" s="8">
        <v>6986</v>
      </c>
      <c r="C7" s="8">
        <v>6844</v>
      </c>
      <c r="D7" s="8">
        <v>7548</v>
      </c>
      <c r="E7" s="9">
        <v>8183</v>
      </c>
      <c r="F7" s="18">
        <v>8494</v>
      </c>
      <c r="G7" s="10">
        <v>9046</v>
      </c>
      <c r="H7" s="103">
        <v>9095</v>
      </c>
      <c r="I7" s="103">
        <v>10554</v>
      </c>
      <c r="J7" s="10">
        <v>10775</v>
      </c>
      <c r="K7" s="104">
        <v>11355</v>
      </c>
      <c r="L7" s="103">
        <v>12159</v>
      </c>
      <c r="M7" s="103">
        <v>14714</v>
      </c>
      <c r="N7" s="103">
        <v>14603</v>
      </c>
    </row>
    <row r="8" spans="1:14">
      <c r="A8" s="7" t="s">
        <v>178</v>
      </c>
      <c r="B8" s="16"/>
      <c r="C8" s="8"/>
      <c r="D8" s="16"/>
      <c r="E8" s="9">
        <v>580</v>
      </c>
      <c r="F8" s="18">
        <v>178</v>
      </c>
      <c r="G8" s="10">
        <v>224</v>
      </c>
      <c r="H8" s="103">
        <v>29</v>
      </c>
      <c r="I8" s="103">
        <v>408</v>
      </c>
      <c r="J8" s="10">
        <v>1126</v>
      </c>
      <c r="K8" s="104">
        <v>890</v>
      </c>
      <c r="L8" s="103">
        <v>181</v>
      </c>
      <c r="M8" s="103">
        <v>900</v>
      </c>
      <c r="N8" s="103">
        <v>783</v>
      </c>
    </row>
    <row r="9" spans="1:14">
      <c r="A9" s="7" t="s">
        <v>14</v>
      </c>
      <c r="B9" s="8">
        <v>-90</v>
      </c>
      <c r="C9" s="8">
        <v>-107</v>
      </c>
      <c r="D9" s="8">
        <v>-91</v>
      </c>
      <c r="E9" s="9">
        <v>-74</v>
      </c>
      <c r="F9" s="18">
        <v>-67</v>
      </c>
      <c r="G9" s="10">
        <v>-128</v>
      </c>
      <c r="H9" s="103">
        <v>-368</v>
      </c>
      <c r="I9" s="103">
        <v>-385</v>
      </c>
      <c r="J9" s="10">
        <v>-611</v>
      </c>
      <c r="K9" s="104">
        <v>-357</v>
      </c>
      <c r="L9" s="103">
        <v>-111</v>
      </c>
      <c r="M9" s="103">
        <v>-53</v>
      </c>
      <c r="N9" s="103">
        <v>-490</v>
      </c>
    </row>
    <row r="10" spans="1:14">
      <c r="A10" s="7" t="s">
        <v>179</v>
      </c>
      <c r="B10" s="8">
        <v>451</v>
      </c>
      <c r="C10" s="8">
        <v>455</v>
      </c>
      <c r="D10" s="8">
        <v>571</v>
      </c>
      <c r="E10" s="9">
        <v>482</v>
      </c>
      <c r="F10" s="18">
        <v>533</v>
      </c>
      <c r="G10" s="10">
        <v>552</v>
      </c>
      <c r="H10" s="103">
        <v>726</v>
      </c>
      <c r="I10" s="103">
        <v>934</v>
      </c>
      <c r="J10" s="10">
        <v>1005</v>
      </c>
      <c r="K10" s="104">
        <v>318</v>
      </c>
      <c r="L10" s="103">
        <v>201</v>
      </c>
      <c r="M10" s="103">
        <v>183</v>
      </c>
      <c r="N10" s="103">
        <v>276</v>
      </c>
    </row>
    <row r="11" spans="1:14">
      <c r="A11" s="7" t="s">
        <v>11</v>
      </c>
      <c r="B11" s="101">
        <v>-526</v>
      </c>
      <c r="C11" s="101">
        <v>-768</v>
      </c>
      <c r="D11" s="101">
        <v>2743</v>
      </c>
      <c r="E11" s="9">
        <v>2498</v>
      </c>
      <c r="F11" s="18">
        <v>-70</v>
      </c>
      <c r="G11" s="10">
        <v>-2064</v>
      </c>
      <c r="H11" s="103">
        <v>484</v>
      </c>
      <c r="I11" s="103">
        <v>183</v>
      </c>
      <c r="J11" s="10">
        <v>1405</v>
      </c>
      <c r="K11" s="104">
        <v>2525</v>
      </c>
      <c r="L11" s="103">
        <v>2899</v>
      </c>
      <c r="M11" s="103">
        <v>489</v>
      </c>
      <c r="N11" s="103">
        <v>1871</v>
      </c>
    </row>
    <row r="12" spans="1:14">
      <c r="A12" s="7" t="s">
        <v>180</v>
      </c>
      <c r="B12" s="12">
        <v>1073</v>
      </c>
      <c r="C12" s="12"/>
      <c r="D12" s="12">
        <v>569</v>
      </c>
      <c r="E12" s="13">
        <v>0</v>
      </c>
      <c r="F12" s="36">
        <v>0</v>
      </c>
      <c r="G12" s="14">
        <v>509</v>
      </c>
      <c r="H12" s="14">
        <v>491</v>
      </c>
      <c r="I12" s="14">
        <v>309</v>
      </c>
      <c r="J12" s="14">
        <v>251</v>
      </c>
      <c r="K12" s="105">
        <v>266</v>
      </c>
      <c r="L12" s="14">
        <v>247</v>
      </c>
      <c r="M12" s="14">
        <v>252</v>
      </c>
      <c r="N12" s="14">
        <v>321</v>
      </c>
    </row>
    <row r="13" spans="1:14">
      <c r="A13" s="7" t="s">
        <v>181</v>
      </c>
      <c r="B13" s="104">
        <f t="shared" ref="B13" si="2">+B5-(B6+B7+B8+B9+B10+B11+B12)</f>
        <v>15755</v>
      </c>
      <c r="C13" s="104">
        <f t="shared" ref="C13" si="3">+C5-(C6+C7+C8+C9+C10+C11+C12)</f>
        <v>16947</v>
      </c>
      <c r="D13" s="104">
        <f t="shared" ref="D13" si="4">+D5-(D6+D7+D8+D9+D10+D11+D12)</f>
        <v>12361</v>
      </c>
      <c r="E13" s="104">
        <f t="shared" ref="E13:F13" si="5">+E5-(E6+E7+E8+E9+E10+E11+E12)</f>
        <v>15471</v>
      </c>
      <c r="F13" s="104">
        <f t="shared" si="5"/>
        <v>20563</v>
      </c>
      <c r="G13" s="104">
        <f t="shared" ref="G13:L13" si="6">+G5-(G6+G7+G8+G9+G10+G11+G12)</f>
        <v>19196</v>
      </c>
      <c r="H13" s="103">
        <f t="shared" si="6"/>
        <v>19803</v>
      </c>
      <c r="I13" s="104">
        <f t="shared" si="6"/>
        <v>17673</v>
      </c>
      <c r="J13" s="104">
        <f t="shared" si="6"/>
        <v>17999</v>
      </c>
      <c r="K13" s="104">
        <f t="shared" si="6"/>
        <v>17328</v>
      </c>
      <c r="L13" s="103">
        <f t="shared" si="6"/>
        <v>16497</v>
      </c>
      <c r="M13" s="103">
        <f t="shared" ref="M13:N13" si="7">+M5-(M6+M7+M8+M9+M10+M11+M12)</f>
        <v>22776</v>
      </c>
      <c r="N13" s="103">
        <f t="shared" si="7"/>
        <v>21725</v>
      </c>
    </row>
    <row r="14" spans="1:14">
      <c r="A14" s="7" t="s">
        <v>182</v>
      </c>
      <c r="B14" s="8">
        <v>3489</v>
      </c>
      <c r="C14" s="8">
        <v>3613</v>
      </c>
      <c r="D14" s="8">
        <v>2689</v>
      </c>
      <c r="E14" s="9">
        <v>1640</v>
      </c>
      <c r="F14" s="106">
        <v>4240</v>
      </c>
      <c r="G14" s="10">
        <v>3787</v>
      </c>
      <c r="H14" s="103">
        <v>3263</v>
      </c>
      <c r="I14" s="104">
        <v>16373</v>
      </c>
      <c r="J14" s="10">
        <v>2702</v>
      </c>
      <c r="K14" s="104">
        <v>2209</v>
      </c>
      <c r="L14" s="103">
        <v>1783</v>
      </c>
      <c r="M14" s="103">
        <v>1898</v>
      </c>
      <c r="N14" s="103">
        <v>3784</v>
      </c>
    </row>
    <row r="15" spans="1:14">
      <c r="A15" s="88" t="s">
        <v>183</v>
      </c>
      <c r="B15" s="107">
        <v>12266</v>
      </c>
      <c r="C15" s="108">
        <v>13334</v>
      </c>
      <c r="D15" s="108">
        <f t="shared" ref="D15:F15" si="8">+D13-D14</f>
        <v>9672</v>
      </c>
      <c r="E15" s="108">
        <f t="shared" si="8"/>
        <v>13831</v>
      </c>
      <c r="F15" s="108">
        <f t="shared" si="8"/>
        <v>16323</v>
      </c>
      <c r="G15" s="108">
        <f t="shared" ref="G15:L15" si="9">+G13-G14</f>
        <v>15409</v>
      </c>
      <c r="H15" s="108">
        <f t="shared" si="9"/>
        <v>16540</v>
      </c>
      <c r="I15" s="108">
        <f t="shared" si="9"/>
        <v>1300</v>
      </c>
      <c r="J15" s="108">
        <f t="shared" si="9"/>
        <v>15297</v>
      </c>
      <c r="K15" s="108">
        <f t="shared" si="9"/>
        <v>15119</v>
      </c>
      <c r="L15" s="108">
        <f t="shared" si="9"/>
        <v>14714</v>
      </c>
      <c r="M15" s="108">
        <f t="shared" ref="M15:N15" si="10">+M13-M14</f>
        <v>20878</v>
      </c>
      <c r="N15" s="108">
        <f t="shared" si="10"/>
        <v>17941</v>
      </c>
    </row>
    <row r="16" spans="1:14">
      <c r="A16" s="15" t="s">
        <v>184</v>
      </c>
      <c r="B16" s="16"/>
      <c r="C16" s="8"/>
      <c r="D16" s="109"/>
      <c r="E16" s="16"/>
      <c r="G16" s="16"/>
      <c r="H16" s="103"/>
      <c r="I16" s="103"/>
      <c r="J16" s="16"/>
      <c r="K16" s="16"/>
      <c r="L16" s="103"/>
      <c r="M16" s="103" t="s">
        <v>25</v>
      </c>
      <c r="N16" s="103" t="s">
        <v>25</v>
      </c>
    </row>
    <row r="17" spans="1:14">
      <c r="A17" s="7" t="s">
        <v>37</v>
      </c>
      <c r="B17" s="106">
        <f t="shared" ref="B17:F17" si="11">+B15/B20</f>
        <v>4.4458137006161653</v>
      </c>
      <c r="C17" s="106">
        <f t="shared" si="11"/>
        <v>4.8469647400945108</v>
      </c>
      <c r="D17" s="106">
        <f t="shared" si="11"/>
        <v>3.5350877192982457</v>
      </c>
      <c r="E17" s="106">
        <f t="shared" si="11"/>
        <v>4.9234657553751964</v>
      </c>
      <c r="F17" s="106">
        <f t="shared" si="11"/>
        <v>5.7981670929241265</v>
      </c>
      <c r="G17" s="106">
        <f>+G15/G20</f>
        <v>5.5592034057291286</v>
      </c>
      <c r="H17" s="106">
        <f t="shared" ref="H17:I17" si="12">+H15/H20</f>
        <v>6.0424505899974426</v>
      </c>
      <c r="I17" s="106">
        <f t="shared" si="12"/>
        <v>0.48291233283803864</v>
      </c>
      <c r="J17" s="106">
        <f>+J15/J20</f>
        <v>5.7046429237367144</v>
      </c>
      <c r="K17" s="106">
        <f>+K15/K20</f>
        <v>5.7158519526671965</v>
      </c>
      <c r="L17" s="106">
        <f>+L15/L20</f>
        <v>5.5887268307505318</v>
      </c>
      <c r="M17" s="106">
        <f t="shared" ref="M17:N17" si="13">+M15/M20</f>
        <v>7.9320694502488509</v>
      </c>
      <c r="N17" s="106">
        <f t="shared" si="13"/>
        <v>6.8341459698308702</v>
      </c>
    </row>
    <row r="18" spans="1:14">
      <c r="A18" s="84" t="s">
        <v>38</v>
      </c>
      <c r="B18" s="66">
        <v>4.4000000000000004</v>
      </c>
      <c r="C18" s="66">
        <v>4.78</v>
      </c>
      <c r="D18" s="110">
        <f t="shared" ref="D18:F18" si="14">+D15/D21</f>
        <v>3.4854054054054053</v>
      </c>
      <c r="E18" s="110">
        <f t="shared" si="14"/>
        <v>4.8074383037886683</v>
      </c>
      <c r="F18" s="110">
        <f t="shared" si="14"/>
        <v>5.699570515730298</v>
      </c>
      <c r="G18" s="110">
        <f>+G15/G21</f>
        <v>5.4779764655693413</v>
      </c>
      <c r="H18" s="110">
        <f t="shared" ref="H18:I18" si="15">+H15/H21</f>
        <v>5.9306536627344109</v>
      </c>
      <c r="I18" s="110">
        <f t="shared" si="15"/>
        <v>0.47353658980803554</v>
      </c>
      <c r="J18" s="110">
        <f>+J15/J21</f>
        <v>5.6059662110162352</v>
      </c>
      <c r="K18" s="110">
        <f>+K15/K21</f>
        <v>5.6323808814215992</v>
      </c>
      <c r="L18" s="110">
        <f>+L15/L21</f>
        <v>5.5094170067772499</v>
      </c>
      <c r="M18" s="110">
        <f t="shared" ref="M18:N18" si="16">+M15/M21</f>
        <v>7.8077786088257293</v>
      </c>
      <c r="N18" s="110">
        <f t="shared" si="16"/>
        <v>6.7348624197605016</v>
      </c>
    </row>
    <row r="19" spans="1:14">
      <c r="A19" s="7" t="s">
        <v>185</v>
      </c>
      <c r="B19" s="17"/>
      <c r="D19" s="17"/>
      <c r="J19" s="16"/>
      <c r="M19" s="19" t="s">
        <v>25</v>
      </c>
      <c r="N19" s="19" t="s">
        <v>25</v>
      </c>
    </row>
    <row r="20" spans="1:14">
      <c r="A20" s="33" t="s">
        <v>186</v>
      </c>
      <c r="B20" s="111">
        <v>2759</v>
      </c>
      <c r="C20" s="111">
        <v>2751</v>
      </c>
      <c r="D20" s="111">
        <v>2736</v>
      </c>
      <c r="E20" s="112">
        <v>2809.2</v>
      </c>
      <c r="F20" s="113">
        <v>2815.2</v>
      </c>
      <c r="G20" s="113">
        <v>2771.8</v>
      </c>
      <c r="H20" s="113">
        <v>2737.3</v>
      </c>
      <c r="I20" s="114">
        <v>2692</v>
      </c>
      <c r="J20" s="115">
        <v>2681.5</v>
      </c>
      <c r="K20" s="113">
        <v>2645.1</v>
      </c>
      <c r="L20" s="113">
        <v>2632.8</v>
      </c>
      <c r="M20" s="113">
        <v>2632.1</v>
      </c>
      <c r="N20" s="113">
        <v>2625.2</v>
      </c>
    </row>
    <row r="21" spans="1:14">
      <c r="A21" s="34" t="s">
        <v>38</v>
      </c>
      <c r="B21" s="116">
        <v>2789</v>
      </c>
      <c r="C21" s="116">
        <v>2789</v>
      </c>
      <c r="D21" s="116">
        <v>2775</v>
      </c>
      <c r="E21" s="117">
        <v>2877</v>
      </c>
      <c r="F21" s="118">
        <v>2863.9</v>
      </c>
      <c r="G21" s="118">
        <v>2812.9</v>
      </c>
      <c r="H21" s="118">
        <v>2788.9</v>
      </c>
      <c r="I21" s="118">
        <v>2745.3</v>
      </c>
      <c r="J21" s="119">
        <v>2728.7</v>
      </c>
      <c r="K21" s="118">
        <v>2684.3</v>
      </c>
      <c r="L21" s="118">
        <v>2670.7</v>
      </c>
      <c r="M21" s="120">
        <v>2674</v>
      </c>
      <c r="N21" s="118">
        <v>2663.9</v>
      </c>
    </row>
    <row r="22" spans="1:14">
      <c r="I22" s="18"/>
      <c r="J22" s="10"/>
      <c r="K22" s="11"/>
      <c r="L22" s="11"/>
    </row>
    <row r="23" spans="1:14">
      <c r="E23" s="9"/>
      <c r="F23" s="18"/>
      <c r="H23" s="18"/>
      <c r="J23" s="18"/>
      <c r="K23" s="18"/>
      <c r="L23" s="18"/>
    </row>
    <row r="24" spans="1:14">
      <c r="J24" s="18"/>
    </row>
    <row r="25" spans="1:14">
      <c r="J25" s="18"/>
      <c r="K25" s="18"/>
      <c r="L25" s="18"/>
    </row>
    <row r="26" spans="1:14">
      <c r="J26" s="11"/>
      <c r="K26" s="11"/>
      <c r="L26" s="11"/>
    </row>
  </sheetData>
  <mergeCells count="1">
    <mergeCell ref="A1:N1"/>
  </mergeCells>
  <pageMargins left="0.7" right="0.7" top="0.75" bottom="0.75" header="0.3" footer="0.3"/>
  <pageSetup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AF9CE6-2F7F-4FB1-82F0-C48CE81C9104}">
  <sheetPr>
    <tabColor theme="3"/>
  </sheetPr>
  <dimension ref="A1:N12"/>
  <sheetViews>
    <sheetView zoomScale="80" workbookViewId="0">
      <selection activeCell="C14" sqref="C14"/>
    </sheetView>
  </sheetViews>
  <sheetFormatPr defaultColWidth="11.42578125" defaultRowHeight="15"/>
  <cols>
    <col min="1" max="1" width="42.140625" style="5" customWidth="1"/>
    <col min="2" max="5" width="11.42578125" style="21"/>
    <col min="6" max="6" width="12" style="21" bestFit="1" customWidth="1"/>
    <col min="7" max="7" width="13" style="21" bestFit="1" customWidth="1"/>
    <col min="8" max="9" width="12" style="21" bestFit="1" customWidth="1"/>
    <col min="10" max="14" width="13" style="21" bestFit="1" customWidth="1"/>
  </cols>
  <sheetData>
    <row r="1" spans="1:14" ht="15" customHeight="1">
      <c r="A1" s="135" t="s">
        <v>187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>
      <c r="A2" s="4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7" t="s">
        <v>65</v>
      </c>
      <c r="B3" s="43">
        <v>102694</v>
      </c>
      <c r="C3" s="43">
        <v>97234</v>
      </c>
      <c r="D3" s="43">
        <v>97031</v>
      </c>
      <c r="E3" s="43">
        <v>96606</v>
      </c>
      <c r="F3" s="43">
        <v>95112</v>
      </c>
      <c r="G3" s="43">
        <v>93543</v>
      </c>
      <c r="H3" s="43">
        <v>95668</v>
      </c>
      <c r="I3" s="43">
        <v>99624</v>
      </c>
      <c r="J3" s="43">
        <v>108783</v>
      </c>
      <c r="K3" s="43">
        <v>115399</v>
      </c>
      <c r="L3" s="43">
        <v>119543</v>
      </c>
      <c r="M3" s="43">
        <v>121649</v>
      </c>
      <c r="N3" s="43">
        <v>128695</v>
      </c>
    </row>
    <row r="4" spans="1:14">
      <c r="A4" s="7" t="s">
        <v>188</v>
      </c>
      <c r="B4" s="43">
        <v>61196</v>
      </c>
      <c r="C4" s="43">
        <v>62911</v>
      </c>
      <c r="D4" s="43">
        <v>64729</v>
      </c>
      <c r="E4" s="43">
        <v>70467</v>
      </c>
      <c r="F4" s="43">
        <v>61274</v>
      </c>
      <c r="G4" s="43">
        <v>59014</v>
      </c>
      <c r="H4" s="43">
        <v>55771</v>
      </c>
      <c r="I4" s="43">
        <v>58434</v>
      </c>
      <c r="J4" s="43">
        <v>63148</v>
      </c>
      <c r="K4" s="43">
        <v>65269</v>
      </c>
      <c r="L4" s="43">
        <v>66656</v>
      </c>
      <c r="M4" s="43">
        <v>71343</v>
      </c>
      <c r="N4" s="43">
        <v>76140</v>
      </c>
    </row>
    <row r="5" spans="1:14">
      <c r="A5" s="7" t="s">
        <v>189</v>
      </c>
      <c r="B5" s="43">
        <v>41498</v>
      </c>
      <c r="C5" s="43">
        <v>34323</v>
      </c>
      <c r="D5" s="43">
        <v>32302</v>
      </c>
      <c r="E5" s="43">
        <v>26139</v>
      </c>
      <c r="F5" s="43">
        <v>33838</v>
      </c>
      <c r="G5" s="43">
        <v>34529</v>
      </c>
      <c r="H5" s="43">
        <v>39897</v>
      </c>
      <c r="I5" s="43">
        <v>41190</v>
      </c>
      <c r="J5" s="43">
        <v>45635</v>
      </c>
      <c r="K5" s="43">
        <v>50130</v>
      </c>
      <c r="L5" s="43">
        <v>52887</v>
      </c>
      <c r="M5" s="43">
        <v>50306</v>
      </c>
      <c r="N5" s="43">
        <v>52555</v>
      </c>
    </row>
    <row r="6" spans="1:14">
      <c r="A6" s="7" t="s">
        <v>190</v>
      </c>
      <c r="B6" s="43">
        <v>16639</v>
      </c>
      <c r="C6" s="43">
        <v>7574</v>
      </c>
      <c r="D6" s="43">
        <v>3385</v>
      </c>
      <c r="E6" s="43">
        <v>225</v>
      </c>
      <c r="F6" s="43">
        <v>3139</v>
      </c>
      <c r="G6" s="43">
        <v>3827</v>
      </c>
      <c r="H6" s="43">
        <v>5361</v>
      </c>
      <c r="I6" s="43">
        <v>5290</v>
      </c>
      <c r="J6" s="43">
        <v>4871</v>
      </c>
      <c r="K6" s="43">
        <v>5585</v>
      </c>
      <c r="L6" s="43">
        <v>17480</v>
      </c>
      <c r="M6" s="43">
        <v>-9256</v>
      </c>
      <c r="N6" s="43">
        <v>6389</v>
      </c>
    </row>
    <row r="7" spans="1:14" s="3" customFormat="1">
      <c r="A7" s="88" t="s">
        <v>191</v>
      </c>
      <c r="B7" s="66">
        <v>17370</v>
      </c>
      <c r="C7" s="66">
        <v>18976</v>
      </c>
      <c r="D7" s="66">
        <v>21284</v>
      </c>
      <c r="E7" s="66">
        <v>17923</v>
      </c>
      <c r="F7" s="66">
        <v>21745</v>
      </c>
      <c r="G7" s="66">
        <v>24442</v>
      </c>
      <c r="H7" s="66">
        <v>24733</v>
      </c>
      <c r="I7" s="66">
        <v>24441</v>
      </c>
      <c r="J7" s="66">
        <v>32474</v>
      </c>
      <c r="K7" s="66">
        <v>36431</v>
      </c>
      <c r="L7" s="66">
        <v>29131</v>
      </c>
      <c r="M7" s="66">
        <v>48334</v>
      </c>
      <c r="N7" s="66">
        <v>37676</v>
      </c>
    </row>
    <row r="8" spans="1:14">
      <c r="A8" s="7" t="s">
        <v>192</v>
      </c>
      <c r="B8" s="43"/>
      <c r="C8" s="43"/>
      <c r="D8" s="43"/>
      <c r="E8" s="43"/>
    </row>
    <row r="9" spans="1:14">
      <c r="A9" s="7" t="s">
        <v>193</v>
      </c>
      <c r="B9" s="55">
        <v>3.98</v>
      </c>
      <c r="C9" s="55">
        <v>4.5</v>
      </c>
      <c r="D9" s="55">
        <v>5.22</v>
      </c>
      <c r="E9" s="55">
        <v>4.3899999999999997</v>
      </c>
      <c r="F9" s="55">
        <v>5.33</v>
      </c>
      <c r="G9" s="121">
        <v>6.05</v>
      </c>
      <c r="H9" s="122">
        <v>6.24</v>
      </c>
      <c r="I9" s="122">
        <v>6.35</v>
      </c>
      <c r="J9" s="122">
        <v>9.0399999999999991</v>
      </c>
      <c r="K9" s="122">
        <v>10.75</v>
      </c>
      <c r="L9" s="122">
        <v>8.89</v>
      </c>
      <c r="M9" s="122">
        <v>15.39</v>
      </c>
      <c r="N9" s="122">
        <v>12.1</v>
      </c>
    </row>
    <row r="10" spans="1:14">
      <c r="A10" s="84" t="s">
        <v>194</v>
      </c>
      <c r="B10" s="67">
        <v>3.96</v>
      </c>
      <c r="C10" s="67">
        <v>4.4800000000000004</v>
      </c>
      <c r="D10" s="67">
        <v>5.2</v>
      </c>
      <c r="E10" s="67">
        <v>4.3499999999999996</v>
      </c>
      <c r="F10" s="67">
        <v>5.29</v>
      </c>
      <c r="G10" s="123">
        <v>6</v>
      </c>
      <c r="H10" s="123">
        <v>6.19</v>
      </c>
      <c r="I10" s="123">
        <v>6.31</v>
      </c>
      <c r="J10" s="123">
        <v>9</v>
      </c>
      <c r="K10" s="123">
        <v>10.72</v>
      </c>
      <c r="L10" s="123">
        <v>8.8800000000000008</v>
      </c>
      <c r="M10" s="123">
        <v>15.36</v>
      </c>
      <c r="N10" s="123">
        <v>12.09</v>
      </c>
    </row>
    <row r="11" spans="1:14">
      <c r="A11" s="7" t="s">
        <v>195</v>
      </c>
      <c r="B11" s="55">
        <v>0.2</v>
      </c>
      <c r="C11" s="55">
        <v>1</v>
      </c>
      <c r="D11" s="55">
        <v>1.2</v>
      </c>
      <c r="E11" s="55">
        <v>1.44</v>
      </c>
      <c r="F11" s="55">
        <v>1.58</v>
      </c>
      <c r="G11" s="122">
        <v>1.72</v>
      </c>
      <c r="H11" s="122">
        <v>1.88</v>
      </c>
      <c r="I11" s="122">
        <v>2.12</v>
      </c>
      <c r="J11" s="122">
        <v>70.349999999999994</v>
      </c>
      <c r="K11" s="122">
        <v>75.98</v>
      </c>
      <c r="L11" s="122">
        <v>81.75</v>
      </c>
      <c r="M11" s="122">
        <v>88.07</v>
      </c>
      <c r="N11" s="122">
        <v>90.29</v>
      </c>
    </row>
    <row r="12" spans="1:14">
      <c r="A12" s="7" t="s">
        <v>196</v>
      </c>
      <c r="B12" s="55">
        <v>43.04</v>
      </c>
      <c r="C12" s="55">
        <v>49.59</v>
      </c>
      <c r="D12" s="55">
        <v>51.27</v>
      </c>
      <c r="E12" s="55">
        <v>53.25</v>
      </c>
      <c r="F12" s="55">
        <v>56.98</v>
      </c>
      <c r="G12" s="122">
        <v>60.46</v>
      </c>
      <c r="H12" s="122">
        <v>64.06</v>
      </c>
      <c r="I12" s="122">
        <v>67.040000000000006</v>
      </c>
      <c r="J12" s="122">
        <v>56.33</v>
      </c>
      <c r="K12" s="122">
        <v>60.98</v>
      </c>
      <c r="L12" s="122">
        <v>66.11</v>
      </c>
      <c r="M12" s="122">
        <v>71.53</v>
      </c>
      <c r="N12" s="122">
        <v>73.12</v>
      </c>
    </row>
  </sheetData>
  <mergeCells count="1">
    <mergeCell ref="A1:N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A113F6-C82F-43C7-B6E5-4DAE925E5AC8}">
  <sheetPr>
    <tabColor rgb="FFC00000"/>
  </sheetPr>
  <dimension ref="A1:N34"/>
  <sheetViews>
    <sheetView tabSelected="1" zoomScale="80" zoomScaleNormal="80" workbookViewId="0">
      <pane ySplit="2" topLeftCell="A24" activePane="bottomLeft" state="frozenSplit"/>
      <selection pane="bottomLeft" activeCell="A24" sqref="A24"/>
    </sheetView>
  </sheetViews>
  <sheetFormatPr defaultColWidth="11.42578125" defaultRowHeight="15"/>
  <cols>
    <col min="1" max="1" width="59.5703125" style="35" customWidth="1"/>
    <col min="2" max="2" width="11.7109375" style="5" bestFit="1" customWidth="1"/>
    <col min="3" max="6" width="12.7109375" style="5" bestFit="1" customWidth="1"/>
    <col min="7" max="12" width="13.140625" style="5" bestFit="1" customWidth="1"/>
    <col min="13" max="14" width="11.42578125" style="5"/>
  </cols>
  <sheetData>
    <row r="1" spans="1:14" ht="18.75" customHeight="1">
      <c r="A1" s="135" t="s">
        <v>197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</row>
    <row r="2" spans="1:14">
      <c r="A2" s="32" t="s">
        <v>1</v>
      </c>
      <c r="B2" s="6">
        <v>2010</v>
      </c>
      <c r="C2" s="6">
        <v>2011</v>
      </c>
      <c r="D2" s="6">
        <v>2012</v>
      </c>
      <c r="E2" s="6">
        <v>2013</v>
      </c>
      <c r="F2" s="6">
        <v>2014</v>
      </c>
      <c r="G2" s="6">
        <v>2015</v>
      </c>
      <c r="H2" s="6">
        <v>2016</v>
      </c>
      <c r="I2" s="6">
        <v>2017</v>
      </c>
      <c r="J2" s="6">
        <v>2018</v>
      </c>
      <c r="K2" s="6">
        <v>2019</v>
      </c>
      <c r="L2" s="6">
        <v>2020</v>
      </c>
      <c r="M2" s="6">
        <v>2021</v>
      </c>
      <c r="N2" s="6">
        <v>2022</v>
      </c>
    </row>
    <row r="3" spans="1:14">
      <c r="A3" s="34" t="s">
        <v>198</v>
      </c>
      <c r="C3" s="8"/>
      <c r="D3" s="8"/>
      <c r="E3" s="17"/>
      <c r="F3" s="17"/>
      <c r="M3" s="19" t="s">
        <v>25</v>
      </c>
      <c r="N3" s="19" t="s">
        <v>25</v>
      </c>
    </row>
    <row r="4" spans="1:14">
      <c r="A4" s="33" t="s">
        <v>199</v>
      </c>
      <c r="B4" s="5">
        <v>67057</v>
      </c>
      <c r="C4" s="12">
        <v>67425</v>
      </c>
      <c r="D4" s="124">
        <v>54657</v>
      </c>
      <c r="E4" s="124">
        <v>51584</v>
      </c>
      <c r="F4" s="124">
        <v>49605</v>
      </c>
      <c r="G4" s="11">
        <v>48851</v>
      </c>
      <c r="H4" s="11">
        <v>52824</v>
      </c>
      <c r="I4" s="11">
        <v>52546</v>
      </c>
      <c r="J4" s="11">
        <v>40825</v>
      </c>
      <c r="K4" s="11">
        <v>41172</v>
      </c>
      <c r="L4" s="11">
        <v>41908</v>
      </c>
      <c r="M4" s="11">
        <v>81288</v>
      </c>
      <c r="N4" s="11">
        <v>100330</v>
      </c>
    </row>
    <row r="5" spans="1:14">
      <c r="A5" s="34" t="s">
        <v>200</v>
      </c>
      <c r="C5" s="10"/>
      <c r="D5" s="17"/>
      <c r="E5" s="17"/>
      <c r="F5" s="17"/>
      <c r="M5" s="19" t="s">
        <v>25</v>
      </c>
      <c r="N5" s="19" t="s">
        <v>25</v>
      </c>
    </row>
    <row r="6" spans="1:14">
      <c r="A6" s="33" t="s">
        <v>201</v>
      </c>
      <c r="C6" s="17"/>
      <c r="D6" s="38">
        <v>9821</v>
      </c>
      <c r="E6" s="38">
        <v>9586</v>
      </c>
      <c r="F6" s="38">
        <v>9577</v>
      </c>
      <c r="G6" s="18">
        <v>9648</v>
      </c>
      <c r="H6" s="18">
        <v>12329</v>
      </c>
      <c r="I6" s="18">
        <v>11240</v>
      </c>
      <c r="J6" s="18">
        <v>8987</v>
      </c>
      <c r="K6" s="18">
        <v>8251</v>
      </c>
      <c r="L6" s="18">
        <v>8692</v>
      </c>
      <c r="M6" s="18">
        <v>30821</v>
      </c>
      <c r="N6" s="18">
        <v>34344</v>
      </c>
    </row>
    <row r="7" spans="1:14">
      <c r="A7" s="33" t="s">
        <v>202</v>
      </c>
      <c r="C7" s="125"/>
      <c r="D7" s="38">
        <v>15171</v>
      </c>
      <c r="E7" s="38">
        <v>14355</v>
      </c>
      <c r="F7" s="38">
        <v>14097</v>
      </c>
      <c r="G7" s="18">
        <v>14809</v>
      </c>
      <c r="H7" s="18">
        <v>14837</v>
      </c>
      <c r="I7" s="18">
        <v>14784</v>
      </c>
      <c r="J7" s="18">
        <v>12612</v>
      </c>
      <c r="K7" s="18">
        <v>12750</v>
      </c>
      <c r="L7" s="18">
        <v>11615</v>
      </c>
      <c r="M7" s="18">
        <v>12703</v>
      </c>
      <c r="N7" s="18">
        <v>13677</v>
      </c>
    </row>
    <row r="8" spans="1:14">
      <c r="A8" s="33" t="s">
        <v>203</v>
      </c>
      <c r="B8" s="125">
        <v>9392</v>
      </c>
      <c r="C8" s="125">
        <v>9112</v>
      </c>
      <c r="D8" s="38">
        <v>7482</v>
      </c>
      <c r="E8" s="38">
        <v>6678</v>
      </c>
      <c r="F8" s="38">
        <v>8393</v>
      </c>
      <c r="G8" s="18">
        <v>7690</v>
      </c>
      <c r="H8" s="18">
        <v>7872</v>
      </c>
      <c r="I8" s="18">
        <v>7657</v>
      </c>
      <c r="J8" s="18">
        <v>7760</v>
      </c>
      <c r="K8" s="18">
        <v>8394</v>
      </c>
      <c r="L8" s="18">
        <v>9405</v>
      </c>
      <c r="M8" s="18">
        <v>10360</v>
      </c>
      <c r="N8" s="18">
        <v>11428</v>
      </c>
    </row>
    <row r="9" spans="1:14">
      <c r="A9" s="126" t="s">
        <v>204</v>
      </c>
      <c r="B9" s="125">
        <v>125</v>
      </c>
      <c r="C9" s="125"/>
      <c r="D9" s="38"/>
      <c r="E9" s="38"/>
      <c r="F9" s="38"/>
      <c r="G9" s="18"/>
      <c r="H9" s="18"/>
      <c r="I9" s="18"/>
      <c r="J9" s="18"/>
      <c r="K9" s="18"/>
      <c r="L9" s="18"/>
      <c r="M9" s="18">
        <v>3469</v>
      </c>
      <c r="N9" s="18">
        <v>953</v>
      </c>
    </row>
    <row r="10" spans="1:14">
      <c r="A10" s="33" t="s">
        <v>205</v>
      </c>
      <c r="B10" s="125"/>
      <c r="C10" s="125"/>
      <c r="D10" s="38">
        <v>5109</v>
      </c>
      <c r="E10" s="38">
        <v>4599</v>
      </c>
      <c r="F10" s="38">
        <v>4039</v>
      </c>
      <c r="G10" s="18">
        <v>3728</v>
      </c>
      <c r="H10" s="18">
        <v>4056</v>
      </c>
      <c r="I10" s="18">
        <v>4758</v>
      </c>
      <c r="J10" s="18">
        <v>4736</v>
      </c>
      <c r="K10" s="18">
        <v>4462</v>
      </c>
      <c r="L10" s="18">
        <v>3436</v>
      </c>
      <c r="M10" s="18">
        <v>3700</v>
      </c>
      <c r="N10" s="18">
        <v>3609</v>
      </c>
    </row>
    <row r="11" spans="1:14">
      <c r="A11" s="33" t="s">
        <v>206</v>
      </c>
      <c r="B11" s="125">
        <v>3201</v>
      </c>
      <c r="C11" s="125">
        <v>2934</v>
      </c>
      <c r="D11" s="38">
        <v>1810</v>
      </c>
      <c r="E11" s="38">
        <v>1182</v>
      </c>
      <c r="F11" s="17">
        <v>250</v>
      </c>
      <c r="G11" s="18">
        <v>1152</v>
      </c>
      <c r="H11" s="18">
        <v>1724</v>
      </c>
      <c r="I11" s="18">
        <v>487</v>
      </c>
      <c r="J11" s="18">
        <v>1058</v>
      </c>
      <c r="K11" s="18">
        <v>601</v>
      </c>
      <c r="L11" s="18">
        <v>600</v>
      </c>
      <c r="M11" s="18">
        <v>802</v>
      </c>
      <c r="N11" s="18">
        <v>1375</v>
      </c>
    </row>
    <row r="12" spans="1:14">
      <c r="A12" s="126" t="s">
        <v>207</v>
      </c>
      <c r="B12" s="125"/>
      <c r="C12" s="125"/>
      <c r="D12" s="38"/>
      <c r="E12" s="38"/>
      <c r="F12" s="17"/>
      <c r="G12" s="18"/>
      <c r="H12" s="18"/>
      <c r="I12" s="18"/>
      <c r="J12" s="18">
        <v>0</v>
      </c>
      <c r="K12" s="18">
        <v>-8086</v>
      </c>
      <c r="L12" s="18">
        <v>-6</v>
      </c>
      <c r="M12" s="18"/>
      <c r="N12" s="18"/>
    </row>
    <row r="13" spans="1:14">
      <c r="A13" s="33" t="s">
        <v>208</v>
      </c>
      <c r="B13" s="125"/>
      <c r="C13" s="125"/>
      <c r="D13" s="38">
        <v>4022</v>
      </c>
      <c r="E13" s="17">
        <v>-532</v>
      </c>
      <c r="F13" s="38">
        <v>1009</v>
      </c>
      <c r="G13" s="18">
        <v>2860</v>
      </c>
      <c r="H13" s="18">
        <v>3655</v>
      </c>
      <c r="I13" s="18">
        <v>1315</v>
      </c>
      <c r="J13" s="18">
        <v>2077</v>
      </c>
      <c r="K13" s="18">
        <v>3314</v>
      </c>
      <c r="L13" s="18">
        <v>669</v>
      </c>
      <c r="M13" s="18">
        <v>-4878</v>
      </c>
      <c r="N13" s="18">
        <v>217</v>
      </c>
    </row>
    <row r="14" spans="1:14" ht="30">
      <c r="A14" s="33" t="s">
        <v>209</v>
      </c>
      <c r="B14" s="125">
        <v>8211</v>
      </c>
      <c r="C14" s="125">
        <v>8739</v>
      </c>
      <c r="D14" s="38">
        <v>11242</v>
      </c>
      <c r="E14" s="38">
        <v>15716</v>
      </c>
      <c r="F14" s="38">
        <v>12240</v>
      </c>
      <c r="G14" s="18">
        <v>8965</v>
      </c>
      <c r="H14" s="18">
        <v>8351</v>
      </c>
      <c r="I14" s="18">
        <v>12305</v>
      </c>
      <c r="J14" s="18">
        <v>3594</v>
      </c>
      <c r="K14" s="18">
        <v>11485</v>
      </c>
      <c r="L14" s="18">
        <v>7497</v>
      </c>
      <c r="M14" s="18">
        <v>24311</v>
      </c>
      <c r="N14" s="18">
        <v>34729</v>
      </c>
    </row>
    <row r="15" spans="1:14">
      <c r="A15" s="33" t="s">
        <v>210</v>
      </c>
      <c r="B15" s="125"/>
      <c r="C15" s="125"/>
      <c r="D15" s="38">
        <v>2221</v>
      </c>
      <c r="E15" s="38">
        <v>4306</v>
      </c>
      <c r="F15" s="38">
        <v>3120</v>
      </c>
      <c r="G15" s="18">
        <v>1990</v>
      </c>
      <c r="H15" s="18">
        <v>1123</v>
      </c>
      <c r="I15" s="18">
        <v>-9049</v>
      </c>
      <c r="J15" s="18">
        <v>-266</v>
      </c>
      <c r="K15" s="18">
        <v>618</v>
      </c>
      <c r="L15" s="18">
        <v>477</v>
      </c>
      <c r="M15" s="18">
        <v>1852</v>
      </c>
      <c r="N15" s="18">
        <v>3328</v>
      </c>
    </row>
    <row r="16" spans="1:14">
      <c r="A16" s="33" t="s">
        <v>211</v>
      </c>
      <c r="B16" s="125"/>
      <c r="C16" s="125"/>
      <c r="D16" s="38">
        <v>9021</v>
      </c>
      <c r="E16" s="38">
        <v>11410</v>
      </c>
      <c r="F16" s="38">
        <v>9119</v>
      </c>
      <c r="G16" s="18">
        <v>6975</v>
      </c>
      <c r="H16" s="18">
        <v>7229</v>
      </c>
      <c r="I16" s="18">
        <v>21353</v>
      </c>
      <c r="J16" s="18">
        <v>3861</v>
      </c>
      <c r="K16" s="18">
        <v>10867</v>
      </c>
      <c r="L16" s="18">
        <v>7021</v>
      </c>
      <c r="M16" s="18">
        <v>22459</v>
      </c>
      <c r="N16" s="18">
        <v>31401</v>
      </c>
    </row>
    <row r="17" spans="1:14">
      <c r="A17" s="34" t="s">
        <v>212</v>
      </c>
      <c r="B17" s="125"/>
      <c r="C17" s="125"/>
      <c r="D17" s="17"/>
      <c r="E17" s="17"/>
      <c r="F17" s="17"/>
      <c r="M17" s="18"/>
      <c r="N17" s="18"/>
    </row>
    <row r="18" spans="1:14">
      <c r="A18" s="33" t="s">
        <v>213</v>
      </c>
      <c r="B18" s="125"/>
      <c r="C18" s="125"/>
      <c r="D18" s="17">
        <v>794</v>
      </c>
      <c r="E18" s="17">
        <v>308</v>
      </c>
      <c r="F18" s="17">
        <v>-6</v>
      </c>
      <c r="G18" s="18">
        <v>17</v>
      </c>
      <c r="H18" s="18">
        <v>16</v>
      </c>
      <c r="I18" s="18">
        <v>-1</v>
      </c>
      <c r="J18" s="18">
        <v>7328</v>
      </c>
      <c r="K18" s="18">
        <v>5435</v>
      </c>
      <c r="L18" s="18">
        <v>2631</v>
      </c>
      <c r="M18" s="18">
        <v>-434</v>
      </c>
      <c r="N18" s="18">
        <v>6</v>
      </c>
    </row>
    <row r="19" spans="1:14">
      <c r="A19" s="33" t="s">
        <v>214</v>
      </c>
      <c r="B19" s="125"/>
      <c r="C19" s="125"/>
      <c r="D19" s="38">
        <v>4783</v>
      </c>
      <c r="E19" s="38">
        <v>10354</v>
      </c>
      <c r="F19" s="17">
        <v>55</v>
      </c>
      <c r="G19" s="18">
        <v>-6</v>
      </c>
      <c r="H19" s="18">
        <v>0</v>
      </c>
      <c r="I19" s="18">
        <v>3</v>
      </c>
      <c r="M19" s="18"/>
      <c r="N19" s="18"/>
    </row>
    <row r="20" spans="1:14">
      <c r="A20" s="33" t="s">
        <v>215</v>
      </c>
      <c r="B20" s="125"/>
      <c r="C20" s="125"/>
      <c r="D20" s="38">
        <v>5577</v>
      </c>
      <c r="E20" s="38">
        <v>10662</v>
      </c>
      <c r="F20" s="17">
        <v>48</v>
      </c>
      <c r="G20" s="18">
        <v>11</v>
      </c>
      <c r="H20" s="18">
        <v>17</v>
      </c>
      <c r="I20" s="18">
        <v>2</v>
      </c>
      <c r="M20" s="18"/>
      <c r="N20" s="18"/>
    </row>
    <row r="21" spans="1:14">
      <c r="A21" s="33" t="s">
        <v>216</v>
      </c>
      <c r="B21" s="125"/>
      <c r="C21" s="125"/>
      <c r="D21" s="38">
        <v>14598</v>
      </c>
      <c r="E21" s="38">
        <v>22072</v>
      </c>
      <c r="F21" s="38">
        <v>9168</v>
      </c>
      <c r="G21" s="18">
        <v>6986</v>
      </c>
      <c r="H21" s="18">
        <v>7246</v>
      </c>
      <c r="I21" s="18">
        <v>21355</v>
      </c>
      <c r="J21" s="18">
        <v>11188</v>
      </c>
      <c r="K21" s="18">
        <v>16302</v>
      </c>
      <c r="L21" s="18">
        <v>9652</v>
      </c>
      <c r="M21" s="18">
        <v>22025</v>
      </c>
      <c r="N21" s="18">
        <v>31407</v>
      </c>
    </row>
    <row r="22" spans="1:14">
      <c r="A22" s="33" t="s">
        <v>217</v>
      </c>
      <c r="B22" s="125"/>
      <c r="C22" s="125"/>
      <c r="D22" s="17">
        <v>28</v>
      </c>
      <c r="E22" s="17">
        <v>69</v>
      </c>
      <c r="F22" s="17">
        <v>32</v>
      </c>
      <c r="G22" s="18">
        <v>26</v>
      </c>
      <c r="H22" s="18">
        <v>31</v>
      </c>
      <c r="I22" s="18">
        <v>47</v>
      </c>
      <c r="J22" s="18">
        <v>36</v>
      </c>
      <c r="K22" s="18">
        <v>29</v>
      </c>
      <c r="L22" s="18">
        <v>36</v>
      </c>
      <c r="M22" s="18">
        <v>45</v>
      </c>
      <c r="N22" s="18">
        <v>35</v>
      </c>
    </row>
    <row r="23" spans="1:14">
      <c r="A23" s="65" t="s">
        <v>218</v>
      </c>
      <c r="B23" s="107">
        <v>8257</v>
      </c>
      <c r="C23" s="107">
        <v>10009</v>
      </c>
      <c r="D23" s="127">
        <v>14570</v>
      </c>
      <c r="E23" s="127">
        <v>22003</v>
      </c>
      <c r="F23" s="127">
        <v>9135</v>
      </c>
      <c r="G23" s="128">
        <v>6960</v>
      </c>
      <c r="H23" s="128">
        <v>7215</v>
      </c>
      <c r="I23" s="128">
        <v>21308</v>
      </c>
      <c r="J23" s="128">
        <v>11153</v>
      </c>
      <c r="K23" s="128">
        <v>16273</v>
      </c>
      <c r="L23" s="128">
        <v>9616</v>
      </c>
      <c r="M23" s="128">
        <v>21979</v>
      </c>
      <c r="N23" s="128">
        <v>31372</v>
      </c>
    </row>
    <row r="24" spans="1:14">
      <c r="A24" s="34" t="s">
        <v>219</v>
      </c>
      <c r="D24" s="17"/>
      <c r="E24" s="17"/>
      <c r="F24" s="17"/>
      <c r="M24" s="19" t="s">
        <v>25</v>
      </c>
      <c r="N24" s="19" t="s">
        <v>25</v>
      </c>
    </row>
    <row r="25" spans="1:14" ht="30">
      <c r="A25" s="33" t="s">
        <v>220</v>
      </c>
      <c r="D25" s="129">
        <v>1.21</v>
      </c>
      <c r="E25" s="129">
        <v>1.67</v>
      </c>
      <c r="F25" s="129">
        <v>1.43</v>
      </c>
      <c r="G25" s="37">
        <v>1.1299999999999999</v>
      </c>
      <c r="H25" s="37">
        <v>1.18</v>
      </c>
      <c r="I25" s="37">
        <v>3.57</v>
      </c>
      <c r="J25" s="37">
        <v>0.65</v>
      </c>
      <c r="K25" s="37">
        <v>1.95</v>
      </c>
      <c r="L25" s="37">
        <v>1.26</v>
      </c>
      <c r="M25" s="11">
        <v>4</v>
      </c>
      <c r="N25" s="37">
        <v>5.59</v>
      </c>
    </row>
    <row r="26" spans="1:14">
      <c r="A26" s="33" t="s">
        <v>221</v>
      </c>
      <c r="D26" s="129">
        <v>0.75</v>
      </c>
      <c r="E26" s="129">
        <v>1.56</v>
      </c>
      <c r="F26" s="129">
        <v>0.01</v>
      </c>
      <c r="G26" s="18">
        <v>0</v>
      </c>
      <c r="H26" s="18">
        <v>0</v>
      </c>
      <c r="I26" s="18">
        <v>0</v>
      </c>
      <c r="J26" s="130">
        <v>1.25</v>
      </c>
      <c r="K26" s="130">
        <v>0.98</v>
      </c>
      <c r="L26" s="130">
        <v>0.47</v>
      </c>
      <c r="M26" s="130">
        <v>-0.08</v>
      </c>
      <c r="N26" s="18">
        <v>0</v>
      </c>
    </row>
    <row r="27" spans="1:14" ht="30">
      <c r="A27" s="33" t="s">
        <v>222</v>
      </c>
      <c r="D27" s="129">
        <v>1.96</v>
      </c>
      <c r="E27" s="129">
        <v>3.23</v>
      </c>
      <c r="F27" s="129">
        <v>1.44</v>
      </c>
      <c r="G27" s="130">
        <v>1.1299999999999999</v>
      </c>
      <c r="H27" s="130">
        <v>1.18</v>
      </c>
      <c r="I27" s="130">
        <v>3.57</v>
      </c>
      <c r="J27" s="130">
        <v>1.9</v>
      </c>
      <c r="K27" s="130">
        <v>2.92</v>
      </c>
      <c r="L27" s="130">
        <v>1.73</v>
      </c>
      <c r="M27" s="130">
        <v>3.92</v>
      </c>
      <c r="N27" s="130">
        <v>5.59</v>
      </c>
    </row>
    <row r="28" spans="1:14">
      <c r="A28" s="34" t="s">
        <v>223</v>
      </c>
      <c r="D28" s="17"/>
      <c r="E28" s="17"/>
      <c r="F28" s="17"/>
      <c r="M28" s="19" t="s">
        <v>25</v>
      </c>
      <c r="N28" s="19" t="s">
        <v>25</v>
      </c>
    </row>
    <row r="29" spans="1:14" ht="30">
      <c r="A29" s="33" t="s">
        <v>224</v>
      </c>
      <c r="D29" s="129">
        <v>1.2</v>
      </c>
      <c r="E29" s="129">
        <v>1.65</v>
      </c>
      <c r="F29" s="129">
        <v>1.41</v>
      </c>
      <c r="G29" s="130">
        <v>1.1100000000000001</v>
      </c>
      <c r="H29" s="130">
        <v>1.17</v>
      </c>
      <c r="I29" s="130">
        <v>3.52</v>
      </c>
      <c r="J29" s="130">
        <v>0.64</v>
      </c>
      <c r="K29" s="130">
        <v>1.91</v>
      </c>
      <c r="L29" s="130">
        <v>1.24</v>
      </c>
      <c r="M29" s="130">
        <v>3.93</v>
      </c>
      <c r="N29" s="130">
        <v>5.47</v>
      </c>
    </row>
    <row r="30" spans="1:14">
      <c r="A30" s="33" t="s">
        <v>215</v>
      </c>
      <c r="D30" s="129">
        <v>0.74</v>
      </c>
      <c r="E30" s="129">
        <v>1.54</v>
      </c>
      <c r="F30" s="129">
        <v>0.01</v>
      </c>
      <c r="G30" s="18">
        <v>0</v>
      </c>
      <c r="H30" s="18">
        <v>0</v>
      </c>
      <c r="I30" s="18">
        <v>0</v>
      </c>
      <c r="J30" s="130">
        <v>1.23</v>
      </c>
      <c r="K30" s="130">
        <v>0.96</v>
      </c>
      <c r="L30" s="130">
        <v>0.47</v>
      </c>
      <c r="M30" s="130">
        <v>-0.08</v>
      </c>
      <c r="N30" s="18">
        <v>0</v>
      </c>
    </row>
    <row r="31" spans="1:14">
      <c r="A31" s="65" t="s">
        <v>225</v>
      </c>
      <c r="B31" s="71"/>
      <c r="C31" s="71"/>
      <c r="D31" s="131">
        <v>1.94</v>
      </c>
      <c r="E31" s="131">
        <v>3.19</v>
      </c>
      <c r="F31" s="131">
        <v>1.42</v>
      </c>
      <c r="G31" s="68">
        <v>1.1100000000000001</v>
      </c>
      <c r="H31" s="68">
        <v>1.17</v>
      </c>
      <c r="I31" s="68">
        <v>3.52</v>
      </c>
      <c r="J31" s="68">
        <v>1.87</v>
      </c>
      <c r="K31" s="68">
        <v>2.87</v>
      </c>
      <c r="L31" s="68">
        <v>1.71</v>
      </c>
      <c r="M31" s="68">
        <v>3.85</v>
      </c>
      <c r="N31" s="68">
        <v>5.47</v>
      </c>
    </row>
    <row r="32" spans="1:14">
      <c r="A32" s="33" t="s">
        <v>226</v>
      </c>
      <c r="D32" s="38">
        <v>7442</v>
      </c>
      <c r="E32" s="38">
        <v>6813</v>
      </c>
      <c r="F32" s="38">
        <v>6346</v>
      </c>
      <c r="G32" s="18">
        <v>6176</v>
      </c>
      <c r="H32" s="18">
        <v>6089</v>
      </c>
      <c r="I32" s="18">
        <v>5970</v>
      </c>
      <c r="J32" s="18">
        <v>5872</v>
      </c>
      <c r="K32" s="18">
        <v>5569</v>
      </c>
      <c r="L32" s="18">
        <v>5555</v>
      </c>
      <c r="M32" s="18">
        <v>5601</v>
      </c>
      <c r="N32" s="18">
        <v>5608</v>
      </c>
    </row>
    <row r="33" spans="1:14">
      <c r="A33" s="33" t="s">
        <v>227</v>
      </c>
      <c r="D33" s="38">
        <v>7508</v>
      </c>
      <c r="E33" s="38">
        <v>6895</v>
      </c>
      <c r="F33" s="38">
        <v>6424</v>
      </c>
      <c r="G33" s="18">
        <v>6257</v>
      </c>
      <c r="H33" s="18">
        <v>6159</v>
      </c>
      <c r="I33" s="18">
        <v>6058</v>
      </c>
      <c r="J33" s="18">
        <v>5977</v>
      </c>
      <c r="K33" s="18">
        <v>5675</v>
      </c>
      <c r="L33" s="18">
        <v>5632</v>
      </c>
      <c r="M33" s="18">
        <v>5708</v>
      </c>
      <c r="N33" s="18">
        <v>5733</v>
      </c>
    </row>
    <row r="34" spans="1:14">
      <c r="A34" s="33" t="s">
        <v>228</v>
      </c>
      <c r="B34" s="83"/>
      <c r="C34" s="83"/>
      <c r="D34" s="132">
        <v>0.88</v>
      </c>
      <c r="E34" s="132">
        <v>0.96</v>
      </c>
      <c r="F34" s="132">
        <v>1.04</v>
      </c>
      <c r="G34" s="133">
        <v>1.1200000000000001</v>
      </c>
      <c r="H34" s="134">
        <v>1.2</v>
      </c>
      <c r="I34" s="133">
        <v>1.28</v>
      </c>
      <c r="J34" s="83"/>
      <c r="K34" s="83"/>
      <c r="L34" s="83"/>
      <c r="M34" s="83"/>
      <c r="N34" s="83"/>
    </row>
  </sheetData>
  <mergeCells count="1">
    <mergeCell ref="A1:N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JONATHAN BARRIOS</dc:creator>
  <cp:keywords/>
  <dc:description/>
  <cp:lastModifiedBy>VALENTINA GONZALEZ</cp:lastModifiedBy>
  <cp:revision/>
  <dcterms:created xsi:type="dcterms:W3CDTF">2024-02-12T23:07:05Z</dcterms:created>
  <dcterms:modified xsi:type="dcterms:W3CDTF">2024-03-31T16:09:00Z</dcterms:modified>
  <cp:category/>
  <cp:contentStatus/>
</cp:coreProperties>
</file>