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isabelarojas/Desktop/Proyecto de grado/"/>
    </mc:Choice>
  </mc:AlternateContent>
  <xr:revisionPtr revIDLastSave="0" documentId="13_ncr:1_{C49AF3B0-FD56-7C40-B645-B2CA79486BCC}" xr6:coauthVersionLast="47" xr6:coauthVersionMax="47" xr10:uidLastSave="{00000000-0000-0000-0000-000000000000}"/>
  <bookViews>
    <workbookView xWindow="7520" yWindow="460" windowWidth="22620" windowHeight="16460" xr2:uid="{75391503-6A50-9645-AB31-EE1FE0640F5D}"/>
  </bookViews>
  <sheets>
    <sheet name="Matriz de Leopold " sheetId="1" r:id="rId1"/>
    <sheet name="Tablas de clasificaciones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T17" i="1" l="1"/>
  <c r="G22" i="1"/>
  <c r="I22" i="1"/>
  <c r="K22" i="1"/>
  <c r="M22" i="1"/>
  <c r="E22" i="1"/>
  <c r="Q10" i="1"/>
  <c r="Q12" i="1"/>
  <c r="Q14" i="1"/>
  <c r="Q16" i="1"/>
  <c r="Q18" i="1"/>
  <c r="Q8" i="1"/>
  <c r="G23" i="1"/>
  <c r="I23" i="1"/>
  <c r="K23" i="1"/>
  <c r="M23" i="1"/>
  <c r="E23" i="1"/>
  <c r="R10" i="1"/>
  <c r="R12" i="1"/>
  <c r="R14" i="1"/>
  <c r="R16" i="1"/>
  <c r="R18" i="1"/>
  <c r="R8" i="1"/>
  <c r="G21" i="1"/>
  <c r="I21" i="1"/>
  <c r="K21" i="1"/>
  <c r="M21" i="1"/>
  <c r="E21" i="1"/>
  <c r="G20" i="1"/>
  <c r="I20" i="1"/>
  <c r="K20" i="1"/>
  <c r="M20" i="1"/>
  <c r="E20" i="1"/>
  <c r="P18" i="1"/>
  <c r="P16" i="1"/>
  <c r="P14" i="1"/>
  <c r="P12" i="1"/>
  <c r="P10" i="1"/>
  <c r="P8" i="1"/>
  <c r="O18" i="1"/>
  <c r="O12" i="1"/>
  <c r="O16" i="1"/>
  <c r="O14" i="1"/>
  <c r="O10" i="1"/>
  <c r="O8" i="1"/>
  <c r="O22" i="1" l="1"/>
  <c r="Q20" i="1"/>
  <c r="O21" i="1"/>
  <c r="P20" i="1"/>
  <c r="R20" i="1"/>
  <c r="O20" i="1"/>
  <c r="O23" i="1"/>
</calcChain>
</file>

<file path=xl/sharedStrings.xml><?xml version="1.0" encoding="utf-8"?>
<sst xmlns="http://schemas.openxmlformats.org/spreadsheetml/2006/main" count="184" uniqueCount="82">
  <si>
    <t xml:space="preserve">Afectaciones </t>
  </si>
  <si>
    <t>+</t>
  </si>
  <si>
    <t>-</t>
  </si>
  <si>
    <t>Afectaciones</t>
  </si>
  <si>
    <t>Ruido y vibraciones</t>
  </si>
  <si>
    <t xml:space="preserve">Industria quimica </t>
  </si>
  <si>
    <t xml:space="preserve">Almacenamiento de productos </t>
  </si>
  <si>
    <t xml:space="preserve">Transporte de carga </t>
  </si>
  <si>
    <t>Calidad del aire (gases, partículas)</t>
  </si>
  <si>
    <t>Empleo</t>
  </si>
  <si>
    <t>Red de transporte</t>
  </si>
  <si>
    <t xml:space="preserve">Manejo de residuos </t>
  </si>
  <si>
    <t xml:space="preserve">Reciclaje de residuos </t>
  </si>
  <si>
    <t xml:space="preserve">Impactos Positivos </t>
  </si>
  <si>
    <t xml:space="preserve">Impactos Negativos </t>
  </si>
  <si>
    <t xml:space="preserve">Magnitud </t>
  </si>
  <si>
    <t xml:space="preserve">Importancia </t>
  </si>
  <si>
    <t xml:space="preserve">Intensidad </t>
  </si>
  <si>
    <t>Afectación</t>
  </si>
  <si>
    <t xml:space="preserve">Clasificación </t>
  </si>
  <si>
    <t xml:space="preserve">Duración </t>
  </si>
  <si>
    <t xml:space="preserve">Influencia </t>
  </si>
  <si>
    <t xml:space="preserve">Baja </t>
  </si>
  <si>
    <t>+1</t>
  </si>
  <si>
    <t xml:space="preserve">Temporal </t>
  </si>
  <si>
    <t xml:space="preserve">Puntual </t>
  </si>
  <si>
    <t>-1</t>
  </si>
  <si>
    <t xml:space="preserve">Media </t>
  </si>
  <si>
    <t>+2</t>
  </si>
  <si>
    <t>-2</t>
  </si>
  <si>
    <t>Alta</t>
  </si>
  <si>
    <t>+3</t>
  </si>
  <si>
    <t xml:space="preserve">Permanente </t>
  </si>
  <si>
    <t>-3</t>
  </si>
  <si>
    <t>+4</t>
  </si>
  <si>
    <t>Local</t>
  </si>
  <si>
    <t>-4</t>
  </si>
  <si>
    <t>+5</t>
  </si>
  <si>
    <t>-5</t>
  </si>
  <si>
    <t>+6</t>
  </si>
  <si>
    <t>-6</t>
  </si>
  <si>
    <t>+7</t>
  </si>
  <si>
    <t xml:space="preserve">Regional </t>
  </si>
  <si>
    <t>-7</t>
  </si>
  <si>
    <t>+8</t>
  </si>
  <si>
    <t>-8</t>
  </si>
  <si>
    <t>+9</t>
  </si>
  <si>
    <t>-9</t>
  </si>
  <si>
    <t xml:space="preserve">Muy alta </t>
  </si>
  <si>
    <t xml:space="preserve">Alta </t>
  </si>
  <si>
    <t>+10</t>
  </si>
  <si>
    <t>-10</t>
  </si>
  <si>
    <t xml:space="preserve">Impacto del agregado </t>
  </si>
  <si>
    <t>Total</t>
  </si>
  <si>
    <t xml:space="preserve">Total </t>
  </si>
  <si>
    <t>Modificación del regimén</t>
  </si>
  <si>
    <t>Procesamiento</t>
  </si>
  <si>
    <t xml:space="preserve">Cambios en el tráfico </t>
  </si>
  <si>
    <t>Renovación de recursos</t>
  </si>
  <si>
    <t>Caracteristicas físicas y químicas</t>
  </si>
  <si>
    <t>Factores culturales</t>
  </si>
  <si>
    <t xml:space="preserve">Facilidades y actividades humanas </t>
  </si>
  <si>
    <t>Aspectos culturales</t>
  </si>
  <si>
    <t>Uso de la tierra</t>
  </si>
  <si>
    <t xml:space="preserve"> Industrial</t>
  </si>
  <si>
    <t xml:space="preserve"> Comercial</t>
  </si>
  <si>
    <t xml:space="preserve">Atmósfera </t>
  </si>
  <si>
    <t xml:space="preserve">FACTORES  </t>
  </si>
  <si>
    <t>ACCIONES</t>
  </si>
  <si>
    <t xml:space="preserve">Calificación negativa </t>
  </si>
  <si>
    <t>Irrelevantes</t>
  </si>
  <si>
    <t>Moderados</t>
  </si>
  <si>
    <t>Severos</t>
  </si>
  <si>
    <t>Críticos</t>
  </si>
  <si>
    <t>&gt;-75</t>
  </si>
  <si>
    <t>Calificación positiva</t>
  </si>
  <si>
    <t xml:space="preserve">Poco importante </t>
  </si>
  <si>
    <t xml:space="preserve">Importante </t>
  </si>
  <si>
    <t xml:space="preserve">Muy importante </t>
  </si>
  <si>
    <t>&gt;50</t>
  </si>
  <si>
    <t xml:space="preserve">Valoración general del proyecto </t>
  </si>
  <si>
    <t>Positiva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</si>
</sst>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Helvetica"/>
      <family val="2"/>
    </font>
    <font>
      <sz val="12"/>
      <color theme="9" tint="-0.499984740745262"/>
      <name val="Calibri"/>
      <family val="2"/>
      <scheme val="minor"/>
    </font>
    <font>
      <b/>
      <sz val="12"/>
      <color theme="9" tint="-0.49998474074526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rgb="FF00B050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291FF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8336BD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5" tint="-0.499984740745262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0"/>
      </right>
      <top style="thin">
        <color theme="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1"/>
      </top>
      <bottom style="thin">
        <color theme="0"/>
      </bottom>
      <diagonal/>
    </border>
    <border>
      <left style="thin">
        <color theme="0"/>
      </left>
      <right style="thin">
        <color theme="1"/>
      </right>
      <top style="thin">
        <color theme="1"/>
      </top>
      <bottom style="thin">
        <color theme="0"/>
      </bottom>
      <diagonal/>
    </border>
    <border>
      <left style="thin">
        <color theme="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1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1"/>
      </right>
      <top style="thin">
        <color theme="0"/>
      </top>
      <bottom/>
      <diagonal/>
    </border>
    <border>
      <left style="thin">
        <color theme="1"/>
      </left>
      <right style="thin">
        <color theme="0"/>
      </right>
      <top style="thin">
        <color theme="0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/>
      <right style="thin">
        <color theme="0"/>
      </right>
      <top style="thin">
        <color theme="1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theme="0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1"/>
      </top>
      <bottom style="thin">
        <color indexed="64"/>
      </bottom>
      <diagonal/>
    </border>
    <border>
      <left style="thin">
        <color theme="0"/>
      </left>
      <right style="thin">
        <color theme="1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</borders>
  <cellStyleXfs count="5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</cellStyleXfs>
  <cellXfs count="140">
    <xf numFmtId="0" fontId="0" fillId="0" borderId="0" xfId="0"/>
    <xf numFmtId="0" fontId="0" fillId="0" borderId="2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1" xfId="0" applyBorder="1"/>
    <xf numFmtId="0" fontId="4" fillId="0" borderId="0" xfId="0" applyFont="1"/>
    <xf numFmtId="0" fontId="0" fillId="13" borderId="12" xfId="0" applyFill="1" applyBorder="1"/>
    <xf numFmtId="0" fontId="0" fillId="13" borderId="13" xfId="0" applyFill="1" applyBorder="1"/>
    <xf numFmtId="0" fontId="0" fillId="13" borderId="13" xfId="0" quotePrefix="1" applyFill="1" applyBorder="1" applyAlignment="1">
      <alignment horizontal="right"/>
    </xf>
    <xf numFmtId="0" fontId="0" fillId="0" borderId="12" xfId="0" applyBorder="1"/>
    <xf numFmtId="0" fontId="0" fillId="0" borderId="13" xfId="0" applyBorder="1"/>
    <xf numFmtId="0" fontId="0" fillId="0" borderId="13" xfId="0" quotePrefix="1" applyBorder="1" applyAlignment="1">
      <alignment horizontal="right"/>
    </xf>
    <xf numFmtId="0" fontId="0" fillId="14" borderId="15" xfId="0" applyFill="1" applyBorder="1"/>
    <xf numFmtId="0" fontId="0" fillId="14" borderId="16" xfId="0" applyFill="1" applyBorder="1"/>
    <xf numFmtId="0" fontId="0" fillId="14" borderId="16" xfId="0" quotePrefix="1" applyFill="1" applyBorder="1" applyAlignment="1">
      <alignment horizontal="right"/>
    </xf>
    <xf numFmtId="0" fontId="0" fillId="14" borderId="17" xfId="0" quotePrefix="1" applyFill="1" applyBorder="1" applyAlignment="1">
      <alignment horizontal="right"/>
    </xf>
    <xf numFmtId="0" fontId="0" fillId="13" borderId="15" xfId="0" applyFill="1" applyBorder="1"/>
    <xf numFmtId="0" fontId="0" fillId="13" borderId="16" xfId="0" applyFill="1" applyBorder="1"/>
    <xf numFmtId="0" fontId="0" fillId="13" borderId="16" xfId="0" quotePrefix="1" applyFill="1" applyBorder="1" applyAlignment="1">
      <alignment horizontal="right"/>
    </xf>
    <xf numFmtId="0" fontId="0" fillId="0" borderId="15" xfId="0" applyBorder="1"/>
    <xf numFmtId="0" fontId="0" fillId="0" borderId="16" xfId="0" applyBorder="1"/>
    <xf numFmtId="0" fontId="0" fillId="0" borderId="16" xfId="0" quotePrefix="1" applyBorder="1" applyAlignment="1">
      <alignment horizontal="right"/>
    </xf>
    <xf numFmtId="0" fontId="0" fillId="14" borderId="21" xfId="0" applyFill="1" applyBorder="1"/>
    <xf numFmtId="0" fontId="0" fillId="14" borderId="22" xfId="0" applyFill="1" applyBorder="1"/>
    <xf numFmtId="0" fontId="0" fillId="14" borderId="22" xfId="0" quotePrefix="1" applyFill="1" applyBorder="1" applyAlignment="1">
      <alignment horizontal="right"/>
    </xf>
    <xf numFmtId="0" fontId="0" fillId="15" borderId="1" xfId="0" applyFill="1" applyBorder="1"/>
    <xf numFmtId="0" fontId="0" fillId="15" borderId="8" xfId="0" applyFill="1" applyBorder="1"/>
    <xf numFmtId="0" fontId="0" fillId="15" borderId="9" xfId="0" applyFill="1" applyBorder="1"/>
    <xf numFmtId="0" fontId="0" fillId="15" borderId="10" xfId="0" applyFill="1" applyBorder="1"/>
    <xf numFmtId="0" fontId="0" fillId="15" borderId="11" xfId="0" applyFill="1" applyBorder="1"/>
    <xf numFmtId="0" fontId="0" fillId="7" borderId="1" xfId="0" applyFill="1" applyBorder="1"/>
    <xf numFmtId="0" fontId="0" fillId="7" borderId="8" xfId="0" applyFill="1" applyBorder="1"/>
    <xf numFmtId="0" fontId="0" fillId="7" borderId="9" xfId="0" applyFill="1" applyBorder="1"/>
    <xf numFmtId="0" fontId="0" fillId="0" borderId="10" xfId="0" applyBorder="1" applyAlignment="1">
      <alignment horizontal="center"/>
    </xf>
    <xf numFmtId="0" fontId="0" fillId="7" borderId="11" xfId="0" applyFill="1" applyBorder="1"/>
    <xf numFmtId="0" fontId="0" fillId="7" borderId="10" xfId="0" applyFill="1" applyBorder="1"/>
    <xf numFmtId="0" fontId="0" fillId="6" borderId="10" xfId="0" applyFill="1" applyBorder="1" applyAlignment="1">
      <alignment horizontal="center" vertical="center"/>
    </xf>
    <xf numFmtId="0" fontId="0" fillId="6" borderId="31" xfId="0" applyFill="1" applyBorder="1" applyAlignment="1">
      <alignment horizontal="center" vertical="center"/>
    </xf>
    <xf numFmtId="0" fontId="0" fillId="9" borderId="31" xfId="0" applyFill="1" applyBorder="1" applyAlignment="1">
      <alignment horizontal="center" vertical="center" wrapText="1"/>
    </xf>
    <xf numFmtId="0" fontId="0" fillId="9" borderId="11" xfId="0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/>
    </xf>
    <xf numFmtId="0" fontId="4" fillId="0" borderId="31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0" fillId="7" borderId="10" xfId="0" applyFill="1" applyBorder="1" applyAlignment="1">
      <alignment horizontal="center" vertical="center"/>
    </xf>
    <xf numFmtId="0" fontId="0" fillId="7" borderId="11" xfId="0" applyFill="1" applyBorder="1" applyAlignment="1">
      <alignment horizontal="center" vertical="center"/>
    </xf>
    <xf numFmtId="0" fontId="0" fillId="7" borderId="10" xfId="0" applyFill="1" applyBorder="1" applyAlignment="1">
      <alignment horizontal="center" vertical="center" wrapText="1"/>
    </xf>
    <xf numFmtId="0" fontId="0" fillId="7" borderId="11" xfId="0" applyFill="1" applyBorder="1" applyAlignment="1">
      <alignment horizontal="center" vertical="center" wrapText="1"/>
    </xf>
    <xf numFmtId="0" fontId="0" fillId="8" borderId="10" xfId="0" applyFill="1" applyBorder="1" applyAlignment="1">
      <alignment horizontal="center" vertical="center" wrapText="1"/>
    </xf>
    <xf numFmtId="0" fontId="0" fillId="8" borderId="11" xfId="0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17" borderId="1" xfId="0" applyFill="1" applyBorder="1"/>
    <xf numFmtId="0" fontId="0" fillId="17" borderId="10" xfId="0" applyFill="1" applyBorder="1"/>
    <xf numFmtId="0" fontId="0" fillId="17" borderId="11" xfId="0" applyFill="1" applyBorder="1"/>
    <xf numFmtId="0" fontId="0" fillId="17" borderId="8" xfId="0" applyFill="1" applyBorder="1"/>
    <xf numFmtId="0" fontId="0" fillId="17" borderId="9" xfId="0" applyFill="1" applyBorder="1"/>
    <xf numFmtId="0" fontId="0" fillId="10" borderId="10" xfId="0" applyFill="1" applyBorder="1" applyAlignment="1">
      <alignment horizontal="center" vertical="center" wrapText="1"/>
    </xf>
    <xf numFmtId="0" fontId="0" fillId="10" borderId="31" xfId="0" applyFill="1" applyBorder="1" applyAlignment="1">
      <alignment horizontal="center" vertical="center" wrapText="1"/>
    </xf>
    <xf numFmtId="0" fontId="0" fillId="11" borderId="10" xfId="0" applyFill="1" applyBorder="1" applyAlignment="1">
      <alignment horizontal="center" vertical="center"/>
    </xf>
    <xf numFmtId="0" fontId="0" fillId="11" borderId="31" xfId="0" applyFill="1" applyBorder="1" applyAlignment="1">
      <alignment horizontal="center" vertical="center"/>
    </xf>
    <xf numFmtId="0" fontId="0" fillId="11" borderId="11" xfId="0" applyFill="1" applyBorder="1" applyAlignment="1">
      <alignment horizontal="center" vertical="center"/>
    </xf>
    <xf numFmtId="0" fontId="0" fillId="18" borderId="10" xfId="0" applyFill="1" applyBorder="1" applyAlignment="1">
      <alignment horizontal="center" vertical="center" wrapText="1"/>
    </xf>
    <xf numFmtId="0" fontId="0" fillId="18" borderId="11" xfId="0" applyFill="1" applyBorder="1" applyAlignment="1">
      <alignment horizontal="center" vertical="center" wrapText="1"/>
    </xf>
    <xf numFmtId="0" fontId="0" fillId="19" borderId="31" xfId="0" applyFill="1" applyBorder="1" applyAlignment="1">
      <alignment horizontal="center" vertical="center" wrapText="1"/>
    </xf>
    <xf numFmtId="0" fontId="0" fillId="19" borderId="11" xfId="0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11" borderId="8" xfId="0" applyFill="1" applyBorder="1" applyAlignment="1">
      <alignment horizontal="center" vertical="center" wrapText="1"/>
    </xf>
    <xf numFmtId="0" fontId="0" fillId="11" borderId="30" xfId="0" applyFill="1" applyBorder="1" applyAlignment="1">
      <alignment horizontal="center" vertical="center" wrapText="1"/>
    </xf>
    <xf numFmtId="0" fontId="0" fillId="11" borderId="9" xfId="0" applyFill="1" applyBorder="1" applyAlignment="1">
      <alignment horizontal="center" vertical="center" wrapText="1"/>
    </xf>
    <xf numFmtId="0" fontId="6" fillId="7" borderId="8" xfId="0" applyFont="1" applyFill="1" applyBorder="1" applyAlignment="1">
      <alignment horizontal="center" vertical="center" wrapText="1"/>
    </xf>
    <xf numFmtId="0" fontId="6" fillId="7" borderId="9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20" borderId="8" xfId="0" applyFill="1" applyBorder="1" applyAlignment="1">
      <alignment horizontal="center" vertical="center" wrapText="1"/>
    </xf>
    <xf numFmtId="0" fontId="0" fillId="20" borderId="30" xfId="0" applyFill="1" applyBorder="1" applyAlignment="1">
      <alignment horizontal="center" vertical="center" wrapText="1"/>
    </xf>
    <xf numFmtId="0" fontId="0" fillId="20" borderId="9" xfId="0" applyFill="1" applyBorder="1" applyAlignment="1">
      <alignment horizontal="center" vertical="center" wrapText="1"/>
    </xf>
    <xf numFmtId="0" fontId="0" fillId="18" borderId="8" xfId="0" applyFill="1" applyBorder="1" applyAlignment="1">
      <alignment horizontal="center" vertical="center" wrapText="1"/>
    </xf>
    <xf numFmtId="0" fontId="0" fillId="18" borderId="9" xfId="0" applyFill="1" applyBorder="1" applyAlignment="1">
      <alignment horizontal="center" vertical="center" wrapText="1"/>
    </xf>
    <xf numFmtId="0" fontId="6" fillId="8" borderId="8" xfId="0" applyFont="1" applyFill="1" applyBorder="1" applyAlignment="1">
      <alignment horizontal="center" vertical="center" wrapText="1"/>
    </xf>
    <xf numFmtId="0" fontId="6" fillId="8" borderId="9" xfId="0" applyFont="1" applyFill="1" applyBorder="1" applyAlignment="1">
      <alignment horizontal="center" vertical="center" wrapText="1"/>
    </xf>
    <xf numFmtId="0" fontId="0" fillId="16" borderId="8" xfId="0" applyFill="1" applyBorder="1" applyAlignment="1">
      <alignment horizontal="center" vertical="center" wrapText="1"/>
    </xf>
    <xf numFmtId="0" fontId="0" fillId="16" borderId="9" xfId="0" applyFill="1" applyBorder="1" applyAlignment="1">
      <alignment horizontal="center" vertical="center" wrapText="1"/>
    </xf>
    <xf numFmtId="0" fontId="0" fillId="22" borderId="8" xfId="0" applyFill="1" applyBorder="1" applyAlignment="1">
      <alignment horizontal="center" vertical="center" wrapText="1"/>
    </xf>
    <xf numFmtId="0" fontId="0" fillId="22" borderId="30" xfId="0" applyFill="1" applyBorder="1" applyAlignment="1">
      <alignment horizontal="center" vertical="center" wrapText="1"/>
    </xf>
    <xf numFmtId="0" fontId="0" fillId="22" borderId="9" xfId="0" applyFill="1" applyBorder="1" applyAlignment="1">
      <alignment horizontal="center" vertical="center" wrapText="1"/>
    </xf>
    <xf numFmtId="0" fontId="0" fillId="23" borderId="8" xfId="0" applyFill="1" applyBorder="1"/>
    <xf numFmtId="0" fontId="0" fillId="23" borderId="9" xfId="0" applyFill="1" applyBorder="1"/>
    <xf numFmtId="0" fontId="0" fillId="23" borderId="10" xfId="0" applyFill="1" applyBorder="1"/>
    <xf numFmtId="0" fontId="0" fillId="23" borderId="11" xfId="0" applyFill="1" applyBorder="1"/>
    <xf numFmtId="0" fontId="0" fillId="23" borderId="0" xfId="0" applyFill="1"/>
    <xf numFmtId="0" fontId="0" fillId="23" borderId="31" xfId="0" applyFill="1" applyBorder="1"/>
    <xf numFmtId="0" fontId="0" fillId="7" borderId="2" xfId="0" applyFill="1" applyBorder="1"/>
    <xf numFmtId="0" fontId="0" fillId="7" borderId="3" xfId="0" applyFill="1" applyBorder="1"/>
    <xf numFmtId="0" fontId="9" fillId="23" borderId="32" xfId="0" applyFont="1" applyFill="1" applyBorder="1"/>
    <xf numFmtId="0" fontId="3" fillId="23" borderId="33" xfId="0" applyFont="1" applyFill="1" applyBorder="1"/>
    <xf numFmtId="0" fontId="8" fillId="23" borderId="32" xfId="0" applyFont="1" applyFill="1" applyBorder="1"/>
    <xf numFmtId="0" fontId="0" fillId="23" borderId="33" xfId="0" applyFill="1" applyBorder="1"/>
    <xf numFmtId="0" fontId="0" fillId="7" borderId="4" xfId="0" applyFill="1" applyBorder="1"/>
    <xf numFmtId="0" fontId="0" fillId="23" borderId="30" xfId="0" applyFill="1" applyBorder="1"/>
    <xf numFmtId="0" fontId="3" fillId="23" borderId="34" xfId="0" applyFont="1" applyFill="1" applyBorder="1"/>
    <xf numFmtId="0" fontId="0" fillId="23" borderId="35" xfId="0" applyFill="1" applyBorder="1"/>
    <xf numFmtId="0" fontId="10" fillId="23" borderId="35" xfId="0" applyFont="1" applyFill="1" applyBorder="1"/>
    <xf numFmtId="0" fontId="7" fillId="23" borderId="34" xfId="0" applyFont="1" applyFill="1" applyBorder="1"/>
    <xf numFmtId="0" fontId="0" fillId="0" borderId="1" xfId="0" applyBorder="1" applyAlignment="1">
      <alignment horizontal="right"/>
    </xf>
    <xf numFmtId="2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23" borderId="10" xfId="0" applyFill="1" applyBorder="1" applyAlignment="1">
      <alignment horizontal="center"/>
    </xf>
    <xf numFmtId="0" fontId="0" fillId="23" borderId="31" xfId="0" applyFill="1" applyBorder="1" applyAlignment="1">
      <alignment horizontal="center"/>
    </xf>
    <xf numFmtId="0" fontId="0" fillId="10" borderId="8" xfId="0" applyFill="1" applyBorder="1" applyAlignment="1">
      <alignment horizontal="center" vertical="center" wrapText="1"/>
    </xf>
    <xf numFmtId="0" fontId="6" fillId="6" borderId="8" xfId="0" applyFont="1" applyFill="1" applyBorder="1" applyAlignment="1">
      <alignment horizontal="center" vertical="center" wrapText="1"/>
    </xf>
    <xf numFmtId="0" fontId="0" fillId="10" borderId="9" xfId="0" applyFill="1" applyBorder="1" applyAlignment="1">
      <alignment horizontal="center" vertical="center" wrapText="1"/>
    </xf>
    <xf numFmtId="0" fontId="6" fillId="6" borderId="9" xfId="0" applyFont="1" applyFill="1" applyBorder="1" applyAlignment="1">
      <alignment horizontal="center" vertical="center" wrapText="1"/>
    </xf>
    <xf numFmtId="0" fontId="6" fillId="12" borderId="8" xfId="0" applyFont="1" applyFill="1" applyBorder="1" applyAlignment="1">
      <alignment horizontal="center" vertical="center" wrapText="1"/>
    </xf>
    <xf numFmtId="0" fontId="6" fillId="12" borderId="9" xfId="0" applyFont="1" applyFill="1" applyBorder="1" applyAlignment="1">
      <alignment horizontal="center" vertical="center" wrapText="1"/>
    </xf>
    <xf numFmtId="0" fontId="6" fillId="12" borderId="30" xfId="0" applyFont="1" applyFill="1" applyBorder="1" applyAlignment="1">
      <alignment horizontal="center" vertical="center" wrapText="1"/>
    </xf>
    <xf numFmtId="0" fontId="1" fillId="4" borderId="13" xfId="3" applyBorder="1"/>
    <xf numFmtId="0" fontId="1" fillId="4" borderId="14" xfId="3" quotePrefix="1" applyBorder="1" applyAlignment="1">
      <alignment horizontal="right"/>
    </xf>
    <xf numFmtId="0" fontId="2" fillId="17" borderId="23" xfId="0" applyFont="1" applyFill="1" applyBorder="1" applyAlignment="1">
      <alignment horizontal="center" vertical="center" wrapText="1"/>
    </xf>
    <xf numFmtId="0" fontId="2" fillId="17" borderId="24" xfId="0" applyFont="1" applyFill="1" applyBorder="1" applyAlignment="1">
      <alignment horizontal="center" vertical="center" wrapText="1"/>
    </xf>
    <xf numFmtId="0" fontId="2" fillId="17" borderId="25" xfId="0" applyFont="1" applyFill="1" applyBorder="1" applyAlignment="1">
      <alignment horizontal="center" vertical="center" wrapText="1"/>
    </xf>
    <xf numFmtId="0" fontId="2" fillId="17" borderId="26" xfId="0" applyFont="1" applyFill="1" applyBorder="1" applyAlignment="1">
      <alignment horizontal="center" vertical="center" wrapText="1"/>
    </xf>
    <xf numFmtId="0" fontId="2" fillId="24" borderId="28" xfId="0" applyFont="1" applyFill="1" applyBorder="1" applyAlignment="1">
      <alignment horizontal="center" vertical="center" wrapText="1"/>
    </xf>
    <xf numFmtId="0" fontId="2" fillId="24" borderId="27" xfId="0" applyFont="1" applyFill="1" applyBorder="1" applyAlignment="1">
      <alignment horizontal="center" vertical="center" wrapText="1"/>
    </xf>
    <xf numFmtId="0" fontId="2" fillId="24" borderId="29" xfId="0" applyFont="1" applyFill="1" applyBorder="1" applyAlignment="1">
      <alignment horizontal="center" vertical="center" wrapText="1"/>
    </xf>
    <xf numFmtId="0" fontId="1" fillId="5" borderId="18" xfId="4" applyBorder="1" applyAlignment="1">
      <alignment horizontal="center"/>
    </xf>
    <xf numFmtId="0" fontId="1" fillId="5" borderId="19" xfId="4" applyBorder="1" applyAlignment="1">
      <alignment horizontal="center"/>
    </xf>
    <xf numFmtId="0" fontId="1" fillId="4" borderId="37" xfId="3" applyBorder="1"/>
    <xf numFmtId="0" fontId="1" fillId="4" borderId="36" xfId="3" quotePrefix="1" applyBorder="1" applyAlignment="1">
      <alignment horizontal="right"/>
    </xf>
    <xf numFmtId="0" fontId="2" fillId="25" borderId="13" xfId="0" applyFont="1" applyFill="1" applyBorder="1" applyAlignment="1">
      <alignment horizontal="center" vertical="center" wrapText="1"/>
    </xf>
    <xf numFmtId="0" fontId="2" fillId="25" borderId="14" xfId="0" applyFont="1" applyFill="1" applyBorder="1" applyAlignment="1">
      <alignment horizontal="center" vertical="center" wrapText="1"/>
    </xf>
    <xf numFmtId="0" fontId="2" fillId="21" borderId="16" xfId="0" applyFont="1" applyFill="1" applyBorder="1" applyAlignment="1">
      <alignment horizontal="center" vertical="center" wrapText="1"/>
    </xf>
    <xf numFmtId="0" fontId="2" fillId="21" borderId="17" xfId="0" applyFont="1" applyFill="1" applyBorder="1" applyAlignment="1">
      <alignment horizontal="center" vertical="center" wrapText="1"/>
    </xf>
    <xf numFmtId="0" fontId="1" fillId="3" borderId="19" xfId="2" applyBorder="1" applyAlignment="1">
      <alignment horizontal="center"/>
    </xf>
    <xf numFmtId="0" fontId="1" fillId="3" borderId="20" xfId="2" applyBorder="1" applyAlignment="1">
      <alignment horizontal="center"/>
    </xf>
    <xf numFmtId="0" fontId="1" fillId="2" borderId="13" xfId="1" applyBorder="1"/>
    <xf numFmtId="0" fontId="1" fillId="2" borderId="14" xfId="1" quotePrefix="1" applyBorder="1" applyAlignment="1">
      <alignment horizontal="right"/>
    </xf>
    <xf numFmtId="0" fontId="0" fillId="14" borderId="39" xfId="0" applyFill="1" applyBorder="1"/>
    <xf numFmtId="0" fontId="0" fillId="14" borderId="38" xfId="0" quotePrefix="1" applyFill="1" applyBorder="1" applyAlignment="1">
      <alignment horizontal="right"/>
    </xf>
  </cellXfs>
  <cellStyles count="5">
    <cellStyle name="20% - Accent2" xfId="1" builtinId="34"/>
    <cellStyle name="20% - Accent6" xfId="3" builtinId="50"/>
    <cellStyle name="40% - Accent2" xfId="2" builtinId="35"/>
    <cellStyle name="40% - Accent6" xfId="4" builtinId="51"/>
    <cellStyle name="Normal" xfId="0" builtinId="0"/>
  </cellStyles>
  <dxfs count="0"/>
  <tableStyles count="0" defaultTableStyle="TableStyleMedium2" defaultPivotStyle="PivotStyleLight16"/>
  <colors>
    <mruColors>
      <color rgb="FFF18DF4"/>
      <color rgb="FFF45F4C"/>
      <color rgb="FFF4A6D2"/>
      <color rgb="FFF46FDA"/>
      <color rgb="FFD291FF"/>
      <color rgb="FF8336BD"/>
      <color rgb="FF7431A6"/>
      <color rgb="FFDB3F35"/>
      <color rgb="FFDB523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91AA9-03C5-0242-B6AA-ADE2D5485BA8}">
  <dimension ref="B5:V23"/>
  <sheetViews>
    <sheetView tabSelected="1" zoomScale="57" zoomScaleNormal="75" workbookViewId="0">
      <selection activeCell="M34" sqref="M34"/>
    </sheetView>
  </sheetViews>
  <sheetFormatPr baseColWidth="10" defaultRowHeight="16" x14ac:dyDescent="0.2"/>
  <cols>
    <col min="2" max="2" width="14.33203125" customWidth="1"/>
    <col min="3" max="3" width="13.1640625" customWidth="1"/>
    <col min="4" max="4" width="13.83203125" customWidth="1"/>
    <col min="5" max="14" width="8.83203125" customWidth="1"/>
    <col min="18" max="18" width="13.1640625" customWidth="1"/>
    <col min="20" max="20" width="17.5" customWidth="1"/>
  </cols>
  <sheetData>
    <row r="5" spans="2:22" x14ac:dyDescent="0.2">
      <c r="E5" s="41" t="s">
        <v>68</v>
      </c>
      <c r="F5" s="42"/>
      <c r="G5" s="42"/>
      <c r="H5" s="42"/>
      <c r="I5" s="42"/>
      <c r="J5" s="42"/>
      <c r="K5" s="42"/>
      <c r="L5" s="42"/>
      <c r="M5" s="42"/>
      <c r="N5" s="43"/>
      <c r="T5" s="6" t="s">
        <v>69</v>
      </c>
    </row>
    <row r="6" spans="2:22" ht="38" customHeight="1" x14ac:dyDescent="0.2">
      <c r="E6" s="58" t="s">
        <v>55</v>
      </c>
      <c r="F6" s="59"/>
      <c r="G6" s="60" t="s">
        <v>56</v>
      </c>
      <c r="H6" s="61"/>
      <c r="I6" s="61"/>
      <c r="J6" s="62"/>
      <c r="K6" s="63" t="s">
        <v>57</v>
      </c>
      <c r="L6" s="64"/>
      <c r="M6" s="65" t="s">
        <v>58</v>
      </c>
      <c r="N6" s="66"/>
      <c r="O6" s="50" t="s">
        <v>0</v>
      </c>
      <c r="P6" s="51"/>
      <c r="Q6" s="52"/>
      <c r="R6" s="67" t="s">
        <v>52</v>
      </c>
      <c r="T6" s="5" t="s">
        <v>70</v>
      </c>
      <c r="U6" s="105">
        <v>0</v>
      </c>
      <c r="V6" s="105">
        <v>-25</v>
      </c>
    </row>
    <row r="7" spans="2:22" ht="25" customHeight="1" thickBot="1" x14ac:dyDescent="0.25">
      <c r="B7" s="41" t="s">
        <v>67</v>
      </c>
      <c r="C7" s="42"/>
      <c r="D7" s="43"/>
      <c r="E7" s="37" t="s">
        <v>4</v>
      </c>
      <c r="F7" s="38"/>
      <c r="G7" s="44" t="s">
        <v>5</v>
      </c>
      <c r="H7" s="45"/>
      <c r="I7" s="46" t="s">
        <v>6</v>
      </c>
      <c r="J7" s="47"/>
      <c r="K7" s="48" t="s">
        <v>7</v>
      </c>
      <c r="L7" s="49"/>
      <c r="M7" s="39" t="s">
        <v>12</v>
      </c>
      <c r="N7" s="40"/>
      <c r="O7" s="53" t="s">
        <v>1</v>
      </c>
      <c r="P7" s="26" t="s">
        <v>2</v>
      </c>
      <c r="Q7" s="31" t="s">
        <v>53</v>
      </c>
      <c r="R7" s="68"/>
      <c r="T7" s="5" t="s">
        <v>71</v>
      </c>
      <c r="U7" s="105">
        <v>-25</v>
      </c>
      <c r="V7" s="105">
        <v>-50</v>
      </c>
    </row>
    <row r="8" spans="2:22" ht="25" customHeight="1" x14ac:dyDescent="0.2">
      <c r="B8" s="82" t="s">
        <v>59</v>
      </c>
      <c r="C8" s="110" t="s">
        <v>66</v>
      </c>
      <c r="D8" s="111" t="s">
        <v>8</v>
      </c>
      <c r="E8" s="1">
        <v>-1</v>
      </c>
      <c r="F8" s="3"/>
      <c r="G8" s="1">
        <v>-5</v>
      </c>
      <c r="H8" s="3"/>
      <c r="I8" s="1">
        <v>-1</v>
      </c>
      <c r="J8" s="3"/>
      <c r="K8" s="1">
        <v>-5</v>
      </c>
      <c r="L8" s="3"/>
      <c r="M8" s="1">
        <v>4</v>
      </c>
      <c r="N8" s="3"/>
      <c r="O8" s="56">
        <f>COUNTIF(E8:N8,"&gt;0")</f>
        <v>1</v>
      </c>
      <c r="P8" s="27">
        <f>COUNTIF(E8:N8,"&lt;0")</f>
        <v>4</v>
      </c>
      <c r="Q8" s="93">
        <f>COUNT(E8:N8)</f>
        <v>5</v>
      </c>
      <c r="R8" s="101">
        <f>E8*F9+G8*H9+I8*J9+K8*L9+M8*N9</f>
        <v>-53</v>
      </c>
      <c r="T8" s="5" t="s">
        <v>72</v>
      </c>
      <c r="U8" s="105">
        <v>-50</v>
      </c>
      <c r="V8" s="105">
        <v>-75</v>
      </c>
    </row>
    <row r="9" spans="2:22" ht="25" customHeight="1" thickBot="1" x14ac:dyDescent="0.25">
      <c r="B9" s="83"/>
      <c r="C9" s="112"/>
      <c r="D9" s="113"/>
      <c r="E9" s="4"/>
      <c r="F9" s="2">
        <v>5</v>
      </c>
      <c r="G9" s="4"/>
      <c r="H9" s="2">
        <v>5</v>
      </c>
      <c r="I9" s="4"/>
      <c r="J9" s="2">
        <v>3</v>
      </c>
      <c r="K9" s="4"/>
      <c r="L9" s="2">
        <v>8</v>
      </c>
      <c r="M9" s="4"/>
      <c r="N9" s="2">
        <v>5</v>
      </c>
      <c r="O9" s="57"/>
      <c r="P9" s="28"/>
      <c r="Q9" s="99"/>
      <c r="R9" s="102"/>
      <c r="T9" s="5" t="s">
        <v>73</v>
      </c>
      <c r="U9" s="105"/>
      <c r="V9" s="105" t="s">
        <v>74</v>
      </c>
    </row>
    <row r="10" spans="2:22" ht="25" customHeight="1" x14ac:dyDescent="0.2">
      <c r="B10" s="84" t="s">
        <v>60</v>
      </c>
      <c r="C10" s="69" t="s">
        <v>63</v>
      </c>
      <c r="D10" s="72" t="s">
        <v>64</v>
      </c>
      <c r="E10" s="1">
        <v>-2</v>
      </c>
      <c r="F10" s="3"/>
      <c r="G10" s="1">
        <v>3</v>
      </c>
      <c r="H10" s="3"/>
      <c r="I10" s="1">
        <v>-1</v>
      </c>
      <c r="J10" s="3"/>
      <c r="K10" s="1">
        <v>-2</v>
      </c>
      <c r="L10" s="3"/>
      <c r="M10" s="1">
        <v>2</v>
      </c>
      <c r="N10" s="3"/>
      <c r="O10" s="56">
        <f>COUNTIF(E10:N10,"&gt;0")</f>
        <v>2</v>
      </c>
      <c r="P10" s="27">
        <f>COUNTIF(E10:N10,"&lt;0")</f>
        <v>3</v>
      </c>
      <c r="Q10" s="32">
        <f t="shared" ref="Q10:Q19" si="0">COUNT(E10:N10)</f>
        <v>5</v>
      </c>
      <c r="R10" s="100">
        <f>E10*F11+G10*H11+I10*J11+K10*L11+M10*N11</f>
        <v>-5</v>
      </c>
    </row>
    <row r="11" spans="2:22" ht="25" customHeight="1" x14ac:dyDescent="0.2">
      <c r="B11" s="85"/>
      <c r="C11" s="70"/>
      <c r="D11" s="73"/>
      <c r="E11" s="4"/>
      <c r="F11" s="2">
        <v>5</v>
      </c>
      <c r="G11" s="4"/>
      <c r="H11" s="2">
        <v>2</v>
      </c>
      <c r="I11" s="4"/>
      <c r="J11" s="2">
        <v>1</v>
      </c>
      <c r="K11" s="4"/>
      <c r="L11" s="2">
        <v>5</v>
      </c>
      <c r="M11" s="4"/>
      <c r="N11" s="2">
        <v>5</v>
      </c>
      <c r="O11" s="57"/>
      <c r="P11" s="28"/>
      <c r="Q11" s="33"/>
      <c r="R11" s="88"/>
      <c r="T11" s="6" t="s">
        <v>75</v>
      </c>
    </row>
    <row r="12" spans="2:22" ht="25" customHeight="1" x14ac:dyDescent="0.2">
      <c r="B12" s="85"/>
      <c r="C12" s="70"/>
      <c r="D12" s="72" t="s">
        <v>65</v>
      </c>
      <c r="E12" s="1">
        <v>-4</v>
      </c>
      <c r="F12" s="3"/>
      <c r="G12" s="1">
        <v>6</v>
      </c>
      <c r="H12" s="3"/>
      <c r="I12" s="1">
        <v>4</v>
      </c>
      <c r="J12" s="3"/>
      <c r="K12" s="1">
        <v>-4</v>
      </c>
      <c r="L12" s="3"/>
      <c r="M12" s="1">
        <v>1</v>
      </c>
      <c r="N12" s="3"/>
      <c r="O12" s="56">
        <f>COUNTIF(E12:N12,"&gt;0")</f>
        <v>3</v>
      </c>
      <c r="P12" s="27">
        <f>COUNTIF(E12:N12,"&lt;0")</f>
        <v>2</v>
      </c>
      <c r="Q12" s="32">
        <f t="shared" ref="Q12:Q19" si="1">COUNT(E12:N12)</f>
        <v>5</v>
      </c>
      <c r="R12" s="87">
        <f>E12*F13+G12*H13+I12*J13+K12*L13+M12*N13</f>
        <v>9</v>
      </c>
      <c r="T12" s="5" t="s">
        <v>76</v>
      </c>
      <c r="U12" s="105">
        <v>0</v>
      </c>
      <c r="V12" s="105">
        <v>25</v>
      </c>
    </row>
    <row r="13" spans="2:22" ht="25" customHeight="1" thickBot="1" x14ac:dyDescent="0.25">
      <c r="B13" s="85"/>
      <c r="C13" s="71"/>
      <c r="D13" s="73"/>
      <c r="E13" s="4"/>
      <c r="F13" s="2">
        <v>2</v>
      </c>
      <c r="G13" s="4"/>
      <c r="H13" s="2">
        <v>2</v>
      </c>
      <c r="I13" s="4"/>
      <c r="J13" s="2">
        <v>5</v>
      </c>
      <c r="K13" s="4"/>
      <c r="L13" s="2">
        <v>5</v>
      </c>
      <c r="M13" s="4"/>
      <c r="N13" s="2">
        <v>5</v>
      </c>
      <c r="O13" s="57"/>
      <c r="P13" s="28"/>
      <c r="Q13" s="33"/>
      <c r="R13" s="100"/>
      <c r="T13" s="5" t="s">
        <v>77</v>
      </c>
      <c r="U13" s="105">
        <v>25</v>
      </c>
      <c r="V13" s="105">
        <v>50</v>
      </c>
    </row>
    <row r="14" spans="2:22" ht="25" customHeight="1" x14ac:dyDescent="0.2">
      <c r="B14" s="85"/>
      <c r="C14" s="78" t="s">
        <v>62</v>
      </c>
      <c r="D14" s="80" t="s">
        <v>9</v>
      </c>
      <c r="E14" s="1">
        <v>-1</v>
      </c>
      <c r="F14" s="3"/>
      <c r="G14" s="1">
        <v>8</v>
      </c>
      <c r="H14" s="3"/>
      <c r="I14" s="1">
        <v>6</v>
      </c>
      <c r="J14" s="3"/>
      <c r="K14" s="1">
        <v>6</v>
      </c>
      <c r="L14" s="3"/>
      <c r="M14" s="1">
        <v>5</v>
      </c>
      <c r="N14" s="3"/>
      <c r="O14" s="56">
        <f>COUNTIF(E14:N14,"&gt;0")</f>
        <v>4</v>
      </c>
      <c r="P14" s="27">
        <f>COUNTIF(E14:N14,"&lt;0")</f>
        <v>1</v>
      </c>
      <c r="Q14" s="93">
        <f t="shared" ref="Q14:Q19" si="2">COUNT(E14:N14)</f>
        <v>5</v>
      </c>
      <c r="R14" s="104">
        <f>E14*F15+G14*H15+I14*J15+K14*L15+M14*N15</f>
        <v>123</v>
      </c>
      <c r="T14" s="5" t="s">
        <v>78</v>
      </c>
      <c r="U14" s="105"/>
      <c r="V14" s="105" t="s">
        <v>79</v>
      </c>
    </row>
    <row r="15" spans="2:22" ht="25" customHeight="1" thickBot="1" x14ac:dyDescent="0.25">
      <c r="B15" s="85"/>
      <c r="C15" s="79"/>
      <c r="D15" s="81"/>
      <c r="E15" s="4"/>
      <c r="F15" s="2">
        <v>2</v>
      </c>
      <c r="G15" s="4"/>
      <c r="H15" s="2">
        <v>5</v>
      </c>
      <c r="I15" s="4"/>
      <c r="J15" s="2">
        <v>2</v>
      </c>
      <c r="K15" s="4"/>
      <c r="L15" s="2">
        <v>8</v>
      </c>
      <c r="M15" s="4"/>
      <c r="N15" s="2">
        <v>5</v>
      </c>
      <c r="O15" s="57"/>
      <c r="P15" s="28"/>
      <c r="Q15" s="99"/>
      <c r="R15" s="103"/>
    </row>
    <row r="16" spans="2:22" ht="25" customHeight="1" x14ac:dyDescent="0.2">
      <c r="B16" s="85"/>
      <c r="C16" s="75" t="s">
        <v>61</v>
      </c>
      <c r="D16" s="114" t="s">
        <v>10</v>
      </c>
      <c r="E16" s="1">
        <v>-1</v>
      </c>
      <c r="F16" s="3"/>
      <c r="G16" s="1">
        <v>5</v>
      </c>
      <c r="H16" s="3"/>
      <c r="I16" s="1">
        <v>4</v>
      </c>
      <c r="J16" s="3"/>
      <c r="K16" s="1">
        <v>6</v>
      </c>
      <c r="L16" s="3"/>
      <c r="M16" s="1">
        <v>2</v>
      </c>
      <c r="N16" s="3"/>
      <c r="O16" s="56">
        <f>COUNTIF(E16:N16,"&gt;0")</f>
        <v>4</v>
      </c>
      <c r="P16" s="27">
        <f>COUNTIF(E16:N16,"&lt;0")</f>
        <v>1</v>
      </c>
      <c r="Q16" s="32">
        <f t="shared" ref="Q16:Q19" si="3">COUNT(E16:N16)</f>
        <v>5</v>
      </c>
      <c r="R16" s="100">
        <f>E16*F17+G16*H17+I16*J17+K16*L17+M16*N17</f>
        <v>121</v>
      </c>
      <c r="T16" s="6" t="s">
        <v>80</v>
      </c>
    </row>
    <row r="17" spans="2:21" ht="25" customHeight="1" x14ac:dyDescent="0.2">
      <c r="B17" s="85"/>
      <c r="C17" s="76"/>
      <c r="D17" s="115"/>
      <c r="E17" s="4"/>
      <c r="F17" s="2">
        <v>1</v>
      </c>
      <c r="G17" s="4"/>
      <c r="H17" s="2">
        <v>8</v>
      </c>
      <c r="I17" s="4"/>
      <c r="J17" s="2">
        <v>6</v>
      </c>
      <c r="K17" s="4"/>
      <c r="L17" s="2">
        <v>8</v>
      </c>
      <c r="M17" s="4"/>
      <c r="N17" s="2">
        <v>5</v>
      </c>
      <c r="O17" s="57"/>
      <c r="P17" s="28"/>
      <c r="Q17" s="33"/>
      <c r="R17" s="88"/>
      <c r="T17" s="106">
        <f>AVERAGE(R8:R20)</f>
        <v>58.571428571428569</v>
      </c>
      <c r="U17" s="107" t="s">
        <v>81</v>
      </c>
    </row>
    <row r="18" spans="2:21" ht="25" customHeight="1" x14ac:dyDescent="0.2">
      <c r="B18" s="85"/>
      <c r="C18" s="76"/>
      <c r="D18" s="116" t="s">
        <v>11</v>
      </c>
      <c r="E18" s="1">
        <v>-1</v>
      </c>
      <c r="F18" s="3"/>
      <c r="G18" s="1">
        <v>-4</v>
      </c>
      <c r="H18" s="3"/>
      <c r="I18" s="1">
        <v>3</v>
      </c>
      <c r="J18" s="3"/>
      <c r="K18" s="1">
        <v>1</v>
      </c>
      <c r="L18" s="3"/>
      <c r="M18" s="1">
        <v>8</v>
      </c>
      <c r="N18" s="3"/>
      <c r="O18" s="56">
        <f>COUNTIF(E18:N18,"&gt;0")</f>
        <v>3</v>
      </c>
      <c r="P18" s="27">
        <f>COUNTIF(E18:N18,"&lt;0")</f>
        <v>2</v>
      </c>
      <c r="Q18" s="32">
        <f t="shared" ref="Q18:Q19" si="4">COUNT(E18:N18)</f>
        <v>5</v>
      </c>
      <c r="R18" s="87">
        <f>E18*F19+G18*H19+I18*J19+K18*L19+M18*N19</f>
        <v>10</v>
      </c>
    </row>
    <row r="19" spans="2:21" ht="25" customHeight="1" x14ac:dyDescent="0.2">
      <c r="B19" s="86"/>
      <c r="C19" s="77"/>
      <c r="D19" s="115"/>
      <c r="E19" s="4"/>
      <c r="F19" s="2">
        <v>1</v>
      </c>
      <c r="G19" s="4"/>
      <c r="H19" s="2">
        <v>5</v>
      </c>
      <c r="I19" s="4"/>
      <c r="J19" s="2">
        <v>2</v>
      </c>
      <c r="K19" s="4"/>
      <c r="L19" s="2">
        <v>1</v>
      </c>
      <c r="M19" s="4"/>
      <c r="N19" s="2">
        <v>3</v>
      </c>
      <c r="O19" s="57"/>
      <c r="P19" s="28"/>
      <c r="Q19" s="33"/>
      <c r="R19" s="88"/>
    </row>
    <row r="20" spans="2:21" x14ac:dyDescent="0.2">
      <c r="C20" s="74" t="s">
        <v>3</v>
      </c>
      <c r="D20" s="53" t="s">
        <v>1</v>
      </c>
      <c r="E20" s="54">
        <f>COUNTIF(E8:E19,"&gt;0")</f>
        <v>0</v>
      </c>
      <c r="F20" s="55"/>
      <c r="G20" s="54">
        <f>COUNTIF(G8:G19,"&gt;0")</f>
        <v>4</v>
      </c>
      <c r="H20" s="55"/>
      <c r="I20" s="54">
        <f t="shared" ref="I20" si="5">COUNTIF(I8:I19,"&gt;0")</f>
        <v>4</v>
      </c>
      <c r="J20" s="55"/>
      <c r="K20" s="54">
        <f t="shared" ref="K20" si="6">COUNTIF(K8:K19,"&gt;0")</f>
        <v>3</v>
      </c>
      <c r="L20" s="55"/>
      <c r="M20" s="54">
        <f t="shared" ref="M20" si="7">COUNTIF(M8:M19,"&gt;0")</f>
        <v>6</v>
      </c>
      <c r="N20" s="55"/>
      <c r="O20" s="56">
        <f>SUM(O8:O19)</f>
        <v>17</v>
      </c>
      <c r="P20" s="27">
        <f t="shared" ref="P20:R20" si="8">SUM(P8:P19)</f>
        <v>13</v>
      </c>
      <c r="Q20" s="33">
        <f>SUM(Q8:Q19)</f>
        <v>30</v>
      </c>
      <c r="R20" s="91">
        <f t="shared" si="8"/>
        <v>205</v>
      </c>
    </row>
    <row r="21" spans="2:21" x14ac:dyDescent="0.2">
      <c r="C21" s="74"/>
      <c r="D21" s="26" t="s">
        <v>2</v>
      </c>
      <c r="E21" s="29">
        <f>COUNTIF(E8:E19,"&lt;0")</f>
        <v>6</v>
      </c>
      <c r="F21" s="30"/>
      <c r="G21" s="29">
        <f t="shared" ref="G21" si="9">COUNTIF(G8:G19,"&lt;0")</f>
        <v>2</v>
      </c>
      <c r="H21" s="30"/>
      <c r="I21" s="29">
        <f t="shared" ref="I21" si="10">COUNTIF(I8:I19,"&lt;0")</f>
        <v>2</v>
      </c>
      <c r="J21" s="30"/>
      <c r="K21" s="29">
        <f t="shared" ref="K21" si="11">COUNTIF(K8:K19,"&lt;0")</f>
        <v>3</v>
      </c>
      <c r="L21" s="30"/>
      <c r="M21" s="29">
        <f t="shared" ref="M21" si="12">COUNTIF(M8:M19,"&lt;0")</f>
        <v>0</v>
      </c>
      <c r="N21" s="30"/>
      <c r="O21" s="30">
        <f>SUM(E21:N21)</f>
        <v>13</v>
      </c>
    </row>
    <row r="22" spans="2:21" ht="17" thickBot="1" x14ac:dyDescent="0.25">
      <c r="C22" s="34"/>
      <c r="D22" s="31" t="s">
        <v>54</v>
      </c>
      <c r="E22" s="93">
        <f>COUNT(E8:E19)</f>
        <v>6</v>
      </c>
      <c r="F22" s="94"/>
      <c r="G22" s="36">
        <f t="shared" ref="G22:N22" si="13">COUNT(G8:G19)</f>
        <v>6</v>
      </c>
      <c r="H22" s="35"/>
      <c r="I22" s="36">
        <f t="shared" ref="I22:N22" si="14">COUNT(I8:I19)</f>
        <v>6</v>
      </c>
      <c r="J22" s="35"/>
      <c r="K22" s="36">
        <f t="shared" ref="K22:N22" si="15">COUNT(K8:K19)</f>
        <v>6</v>
      </c>
      <c r="L22" s="35"/>
      <c r="M22" s="93">
        <f t="shared" ref="M22:N22" si="16">COUNT(M8:M19)</f>
        <v>6</v>
      </c>
      <c r="N22" s="94"/>
      <c r="O22" s="35">
        <f>SUM(E22:N22)</f>
        <v>30</v>
      </c>
    </row>
    <row r="23" spans="2:21" ht="17" thickBot="1" x14ac:dyDescent="0.25">
      <c r="C23" s="108" t="s">
        <v>52</v>
      </c>
      <c r="D23" s="109"/>
      <c r="E23" s="95">
        <f>E8*F9+E10*F11+E12*F13+E14*F15+E16*F17+E18*F19</f>
        <v>-27</v>
      </c>
      <c r="F23" s="96"/>
      <c r="G23" s="92">
        <f t="shared" ref="G23" si="17">G8*H9+G10*H11+G12*H13+G14*H15+G16*H17+G18*H19</f>
        <v>53</v>
      </c>
      <c r="H23" s="90"/>
      <c r="I23" s="89">
        <f t="shared" ref="I23" si="18">I8*J9+I10*J11+I12*J13+I14*J15+I16*J17+I18*J19</f>
        <v>58</v>
      </c>
      <c r="J23" s="90"/>
      <c r="K23" s="89">
        <f t="shared" ref="K23" si="19">K8*L9+K10*L11+K12*L13+K14*L15+K16*L17+K18*L19</f>
        <v>27</v>
      </c>
      <c r="L23" s="92"/>
      <c r="M23" s="97">
        <f t="shared" ref="M23" si="20">M8*N9+M10*N11+M12*N13+M14*N15+M16*N17+M18*N19</f>
        <v>94</v>
      </c>
      <c r="N23" s="98"/>
      <c r="O23" s="91">
        <f>SUM(E23:N23)</f>
        <v>205</v>
      </c>
    </row>
  </sheetData>
  <mergeCells count="27">
    <mergeCell ref="E5:N5"/>
    <mergeCell ref="B7:D7"/>
    <mergeCell ref="R6:R7"/>
    <mergeCell ref="O6:Q6"/>
    <mergeCell ref="C10:C13"/>
    <mergeCell ref="C14:C15"/>
    <mergeCell ref="C16:C19"/>
    <mergeCell ref="B8:B9"/>
    <mergeCell ref="B10:B19"/>
    <mergeCell ref="D14:D15"/>
    <mergeCell ref="D16:D17"/>
    <mergeCell ref="D18:D19"/>
    <mergeCell ref="C23:D23"/>
    <mergeCell ref="E6:F6"/>
    <mergeCell ref="G6:J6"/>
    <mergeCell ref="K6:L6"/>
    <mergeCell ref="M6:N6"/>
    <mergeCell ref="C8:C9"/>
    <mergeCell ref="C20:C21"/>
    <mergeCell ref="I7:J7"/>
    <mergeCell ref="K7:L7"/>
    <mergeCell ref="M7:N7"/>
    <mergeCell ref="G7:H7"/>
    <mergeCell ref="E7:F7"/>
    <mergeCell ref="D8:D9"/>
    <mergeCell ref="D10:D11"/>
    <mergeCell ref="D12:D13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B545D9-81A3-754E-BB9B-02691194E1E2}">
  <dimension ref="A1:M13"/>
  <sheetViews>
    <sheetView zoomScaleNormal="100" workbookViewId="0">
      <selection activeCell="G30" sqref="G30"/>
    </sheetView>
  </sheetViews>
  <sheetFormatPr baseColWidth="10" defaultRowHeight="16" x14ac:dyDescent="0.2"/>
  <sheetData>
    <row r="1" spans="1:13" x14ac:dyDescent="0.2">
      <c r="A1" s="123" t="s">
        <v>13</v>
      </c>
      <c r="B1" s="124"/>
      <c r="C1" s="124"/>
      <c r="D1" s="124"/>
      <c r="E1" s="124"/>
      <c r="F1" s="125"/>
      <c r="H1" s="130" t="s">
        <v>14</v>
      </c>
      <c r="I1" s="130"/>
      <c r="J1" s="130"/>
      <c r="K1" s="130"/>
      <c r="L1" s="130"/>
      <c r="M1" s="131"/>
    </row>
    <row r="2" spans="1:13" x14ac:dyDescent="0.2">
      <c r="A2" s="122" t="s">
        <v>15</v>
      </c>
      <c r="B2" s="120"/>
      <c r="C2" s="121"/>
      <c r="D2" s="119" t="s">
        <v>16</v>
      </c>
      <c r="E2" s="120"/>
      <c r="F2" s="121"/>
      <c r="H2" s="132" t="s">
        <v>15</v>
      </c>
      <c r="I2" s="132"/>
      <c r="J2" s="132"/>
      <c r="K2" s="132" t="s">
        <v>16</v>
      </c>
      <c r="L2" s="132"/>
      <c r="M2" s="133"/>
    </row>
    <row r="3" spans="1:13" x14ac:dyDescent="0.2">
      <c r="A3" s="126" t="s">
        <v>17</v>
      </c>
      <c r="B3" s="127" t="s">
        <v>18</v>
      </c>
      <c r="C3" s="127" t="s">
        <v>19</v>
      </c>
      <c r="D3" s="127" t="s">
        <v>20</v>
      </c>
      <c r="E3" s="127" t="s">
        <v>21</v>
      </c>
      <c r="F3" s="127" t="s">
        <v>19</v>
      </c>
      <c r="H3" s="134" t="s">
        <v>17</v>
      </c>
      <c r="I3" s="134" t="s">
        <v>18</v>
      </c>
      <c r="J3" s="134" t="s">
        <v>19</v>
      </c>
      <c r="K3" s="134" t="s">
        <v>20</v>
      </c>
      <c r="L3" s="134" t="s">
        <v>21</v>
      </c>
      <c r="M3" s="135" t="s">
        <v>19</v>
      </c>
    </row>
    <row r="4" spans="1:13" x14ac:dyDescent="0.2">
      <c r="A4" s="7" t="s">
        <v>22</v>
      </c>
      <c r="B4" s="8" t="s">
        <v>22</v>
      </c>
      <c r="C4" s="9" t="s">
        <v>23</v>
      </c>
      <c r="D4" s="117" t="s">
        <v>24</v>
      </c>
      <c r="E4" s="117" t="s">
        <v>25</v>
      </c>
      <c r="F4" s="118" t="s">
        <v>23</v>
      </c>
      <c r="H4" s="10" t="s">
        <v>22</v>
      </c>
      <c r="I4" s="11" t="s">
        <v>22</v>
      </c>
      <c r="J4" s="12" t="s">
        <v>23</v>
      </c>
      <c r="K4" s="136" t="s">
        <v>24</v>
      </c>
      <c r="L4" s="136" t="s">
        <v>25</v>
      </c>
      <c r="M4" s="137" t="s">
        <v>26</v>
      </c>
    </row>
    <row r="5" spans="1:13" x14ac:dyDescent="0.2">
      <c r="A5" s="13" t="s">
        <v>22</v>
      </c>
      <c r="B5" s="14" t="s">
        <v>27</v>
      </c>
      <c r="C5" s="15" t="s">
        <v>28</v>
      </c>
      <c r="D5" s="14" t="s">
        <v>27</v>
      </c>
      <c r="E5" s="14" t="s">
        <v>25</v>
      </c>
      <c r="F5" s="16" t="s">
        <v>28</v>
      </c>
      <c r="H5" s="13" t="s">
        <v>22</v>
      </c>
      <c r="I5" s="14" t="s">
        <v>27</v>
      </c>
      <c r="J5" s="15" t="s">
        <v>28</v>
      </c>
      <c r="K5" s="14" t="s">
        <v>27</v>
      </c>
      <c r="L5" s="14" t="s">
        <v>25</v>
      </c>
      <c r="M5" s="16" t="s">
        <v>29</v>
      </c>
    </row>
    <row r="6" spans="1:13" x14ac:dyDescent="0.2">
      <c r="A6" s="17" t="s">
        <v>22</v>
      </c>
      <c r="B6" s="18" t="s">
        <v>30</v>
      </c>
      <c r="C6" s="19" t="s">
        <v>31</v>
      </c>
      <c r="D6" s="117" t="s">
        <v>32</v>
      </c>
      <c r="E6" s="117" t="s">
        <v>25</v>
      </c>
      <c r="F6" s="118" t="s">
        <v>31</v>
      </c>
      <c r="H6" s="20" t="s">
        <v>22</v>
      </c>
      <c r="I6" s="21" t="s">
        <v>30</v>
      </c>
      <c r="J6" s="22" t="s">
        <v>31</v>
      </c>
      <c r="K6" s="136" t="s">
        <v>32</v>
      </c>
      <c r="L6" s="136" t="s">
        <v>25</v>
      </c>
      <c r="M6" s="137" t="s">
        <v>33</v>
      </c>
    </row>
    <row r="7" spans="1:13" x14ac:dyDescent="0.2">
      <c r="A7" s="13" t="s">
        <v>27</v>
      </c>
      <c r="B7" s="14" t="s">
        <v>22</v>
      </c>
      <c r="C7" s="15" t="s">
        <v>34</v>
      </c>
      <c r="D7" s="117" t="s">
        <v>24</v>
      </c>
      <c r="E7" s="117" t="s">
        <v>35</v>
      </c>
      <c r="F7" s="118" t="s">
        <v>34</v>
      </c>
      <c r="H7" s="13" t="s">
        <v>27</v>
      </c>
      <c r="I7" s="14" t="s">
        <v>22</v>
      </c>
      <c r="J7" s="15" t="s">
        <v>34</v>
      </c>
      <c r="K7" s="14" t="s">
        <v>24</v>
      </c>
      <c r="L7" s="14" t="s">
        <v>35</v>
      </c>
      <c r="M7" s="16" t="s">
        <v>36</v>
      </c>
    </row>
    <row r="8" spans="1:13" x14ac:dyDescent="0.2">
      <c r="A8" s="17" t="s">
        <v>27</v>
      </c>
      <c r="B8" s="18" t="s">
        <v>27</v>
      </c>
      <c r="C8" s="19" t="s">
        <v>37</v>
      </c>
      <c r="D8" s="14" t="s">
        <v>27</v>
      </c>
      <c r="E8" s="14" t="s">
        <v>35</v>
      </c>
      <c r="F8" s="16" t="s">
        <v>37</v>
      </c>
      <c r="H8" s="20" t="s">
        <v>27</v>
      </c>
      <c r="I8" s="21" t="s">
        <v>27</v>
      </c>
      <c r="J8" s="22" t="s">
        <v>37</v>
      </c>
      <c r="K8" s="136" t="s">
        <v>27</v>
      </c>
      <c r="L8" s="136" t="s">
        <v>35</v>
      </c>
      <c r="M8" s="137" t="s">
        <v>38</v>
      </c>
    </row>
    <row r="9" spans="1:13" x14ac:dyDescent="0.2">
      <c r="A9" s="13" t="s">
        <v>27</v>
      </c>
      <c r="B9" s="14" t="s">
        <v>30</v>
      </c>
      <c r="C9" s="15" t="s">
        <v>39</v>
      </c>
      <c r="D9" s="117" t="s">
        <v>32</v>
      </c>
      <c r="E9" s="117" t="s">
        <v>35</v>
      </c>
      <c r="F9" s="118" t="s">
        <v>39</v>
      </c>
      <c r="H9" s="13" t="s">
        <v>27</v>
      </c>
      <c r="I9" s="14" t="s">
        <v>30</v>
      </c>
      <c r="J9" s="15" t="s">
        <v>39</v>
      </c>
      <c r="K9" s="14" t="s">
        <v>32</v>
      </c>
      <c r="L9" s="14" t="s">
        <v>35</v>
      </c>
      <c r="M9" s="16" t="s">
        <v>40</v>
      </c>
    </row>
    <row r="10" spans="1:13" x14ac:dyDescent="0.2">
      <c r="A10" s="17" t="s">
        <v>30</v>
      </c>
      <c r="B10" s="18" t="s">
        <v>22</v>
      </c>
      <c r="C10" s="19" t="s">
        <v>41</v>
      </c>
      <c r="D10" s="14" t="s">
        <v>24</v>
      </c>
      <c r="E10" s="14" t="s">
        <v>42</v>
      </c>
      <c r="F10" s="16" t="s">
        <v>41</v>
      </c>
      <c r="H10" s="20" t="s">
        <v>30</v>
      </c>
      <c r="I10" s="21" t="s">
        <v>22</v>
      </c>
      <c r="J10" s="22" t="s">
        <v>41</v>
      </c>
      <c r="K10" s="136" t="s">
        <v>24</v>
      </c>
      <c r="L10" s="136" t="s">
        <v>42</v>
      </c>
      <c r="M10" s="137" t="s">
        <v>43</v>
      </c>
    </row>
    <row r="11" spans="1:13" x14ac:dyDescent="0.2">
      <c r="A11" s="13" t="s">
        <v>30</v>
      </c>
      <c r="B11" s="14" t="s">
        <v>27</v>
      </c>
      <c r="C11" s="15" t="s">
        <v>44</v>
      </c>
      <c r="D11" s="117" t="s">
        <v>27</v>
      </c>
      <c r="E11" s="117" t="s">
        <v>42</v>
      </c>
      <c r="F11" s="118" t="s">
        <v>44</v>
      </c>
      <c r="H11" s="13" t="s">
        <v>30</v>
      </c>
      <c r="I11" s="14" t="s">
        <v>27</v>
      </c>
      <c r="J11" s="15" t="s">
        <v>44</v>
      </c>
      <c r="K11" s="14" t="s">
        <v>27</v>
      </c>
      <c r="L11" s="14" t="s">
        <v>42</v>
      </c>
      <c r="M11" s="16" t="s">
        <v>45</v>
      </c>
    </row>
    <row r="12" spans="1:13" x14ac:dyDescent="0.2">
      <c r="A12" s="17" t="s">
        <v>30</v>
      </c>
      <c r="B12" s="18" t="s">
        <v>30</v>
      </c>
      <c r="C12" s="19" t="s">
        <v>46</v>
      </c>
      <c r="D12" s="14" t="s">
        <v>32</v>
      </c>
      <c r="E12" s="14" t="s">
        <v>42</v>
      </c>
      <c r="F12" s="16" t="s">
        <v>46</v>
      </c>
      <c r="H12" s="20" t="s">
        <v>30</v>
      </c>
      <c r="I12" s="21" t="s">
        <v>30</v>
      </c>
      <c r="J12" s="22" t="s">
        <v>46</v>
      </c>
      <c r="K12" s="136" t="s">
        <v>32</v>
      </c>
      <c r="L12" s="136" t="s">
        <v>42</v>
      </c>
      <c r="M12" s="137" t="s">
        <v>47</v>
      </c>
    </row>
    <row r="13" spans="1:13" x14ac:dyDescent="0.2">
      <c r="A13" s="23" t="s">
        <v>48</v>
      </c>
      <c r="B13" s="24" t="s">
        <v>49</v>
      </c>
      <c r="C13" s="25" t="s">
        <v>50</v>
      </c>
      <c r="D13" s="128" t="s">
        <v>32</v>
      </c>
      <c r="E13" s="128" t="s">
        <v>42</v>
      </c>
      <c r="F13" s="129" t="s">
        <v>50</v>
      </c>
      <c r="H13" s="23" t="s">
        <v>48</v>
      </c>
      <c r="I13" s="24" t="s">
        <v>49</v>
      </c>
      <c r="J13" s="25" t="s">
        <v>50</v>
      </c>
      <c r="K13" s="138" t="s">
        <v>32</v>
      </c>
      <c r="L13" s="138" t="s">
        <v>42</v>
      </c>
      <c r="M13" s="139" t="s">
        <v>51</v>
      </c>
    </row>
  </sheetData>
  <mergeCells count="6">
    <mergeCell ref="A1:F1"/>
    <mergeCell ref="A2:C2"/>
    <mergeCell ref="D2:F2"/>
    <mergeCell ref="H1:M1"/>
    <mergeCell ref="H2:J2"/>
    <mergeCell ref="K2:M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Matriz de Leopold </vt:lpstr>
      <vt:lpstr>Tablas de clasificaciones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2025-01-14T15:46:00Z</dcterms:created>
  <dcterms:modified xsi:type="dcterms:W3CDTF">2025-01-15T15:26:36Z</dcterms:modified>
</cp:coreProperties>
</file>